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stão de CCL\PROCESSOS\2017\Pregão\Pregão Presencial XX Reforma Sala Térrea GERTEC (marcenaria)\marcenaria\"/>
    </mc:Choice>
  </mc:AlternateContent>
  <bookViews>
    <workbookView xWindow="-360" yWindow="765" windowWidth="18060" windowHeight="4950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H27" i="1" l="1"/>
  <c r="H20" i="1" l="1"/>
  <c r="H26" i="1" l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28" i="1" l="1"/>
  <c r="H29" i="1" s="1"/>
  <c r="D7" i="2" s="1"/>
  <c r="L7" i="2" l="1"/>
  <c r="D9" i="2"/>
  <c r="K7" i="2"/>
  <c r="H7" i="2"/>
  <c r="I7" i="2"/>
  <c r="J7" i="2"/>
  <c r="G7" i="2"/>
  <c r="G10" i="2" l="1"/>
  <c r="G9" i="2"/>
  <c r="J9" i="2"/>
  <c r="J10" i="2"/>
  <c r="H10" i="2"/>
  <c r="H9" i="2"/>
  <c r="K10" i="2"/>
  <c r="K9" i="2"/>
  <c r="I9" i="2"/>
  <c r="I10" i="2"/>
  <c r="L10" i="2"/>
  <c r="L9" i="2"/>
  <c r="J11" i="2" l="1"/>
  <c r="J12" i="2" s="1"/>
  <c r="I11" i="2"/>
  <c r="I12" i="2" s="1"/>
  <c r="L11" i="2"/>
  <c r="L12" i="2" s="1"/>
  <c r="H11" i="2"/>
  <c r="H12" i="2" s="1"/>
  <c r="K11" i="2"/>
  <c r="K12" i="2" s="1"/>
  <c r="G11" i="2"/>
  <c r="G12" i="2" s="1"/>
</calcChain>
</file>

<file path=xl/sharedStrings.xml><?xml version="1.0" encoding="utf-8"?>
<sst xmlns="http://schemas.openxmlformats.org/spreadsheetml/2006/main" count="127" uniqueCount="80">
  <si>
    <t>OBRA: Interiores para a Gerência Técnica do CAU/SC</t>
  </si>
  <si>
    <t>ITEM</t>
  </si>
  <si>
    <t>DESCRIÇÃO</t>
  </si>
  <si>
    <t>Unid.</t>
  </si>
  <si>
    <t>REFERENCIAL DE CUSTO</t>
  </si>
  <si>
    <t>CÓDIGO</t>
  </si>
  <si>
    <t>UNIDADE</t>
  </si>
  <si>
    <t>QUANTITADE</t>
  </si>
  <si>
    <t>UNITÁRIO</t>
  </si>
  <si>
    <t>TOTAL</t>
  </si>
  <si>
    <t>1.1.1</t>
  </si>
  <si>
    <t>PREÇO (Reais)</t>
  </si>
  <si>
    <t>1.1.2</t>
  </si>
  <si>
    <t>1.1.3</t>
  </si>
  <si>
    <t>Valor de mercado</t>
  </si>
  <si>
    <t>ENDEREÇO: Avenida Prefeito Osmar Cunha, n.º 260, Edifício Royal Business Center, Térreo, Centro, Florianópolis/SC</t>
  </si>
  <si>
    <t>MARCENARIA GERAL</t>
  </si>
  <si>
    <t>BDI: 22,32%</t>
  </si>
  <si>
    <t>PLANILHA DE QUANTITATIVO/ORÇAMENTÁRIA</t>
  </si>
  <si>
    <t>Notas: 1. Todos os revestimentos, de piso e parede, foram cálculados com 10% a mais de sua área; 2. Todas as fiações e encanamentos foram cálculados com 5% a mais; 3. Em todas as pinturas, vernizes e seladores, foram cálculados a quantidade já computando a quantidade de demãos estipuladas na aplicação.</t>
  </si>
  <si>
    <t xml:space="preserve">_________________________________________                __________________________________________
</t>
  </si>
  <si>
    <t>Módulo 02 - cor branco/cobalto - Ver especificações e detalhamento no projeto arquitetônico</t>
  </si>
  <si>
    <t>Módulo 03 - cor branco/cobalto - Ver especificações e detalhamento no projeto arquitetônico</t>
  </si>
  <si>
    <t>Módulo 04 - cor branco - Ver especificações e detalhamento no projeto arquitetônico</t>
  </si>
  <si>
    <t>Módulo 05 - cor branco - Ver especificações e detalhamento no projeto arquitetônico</t>
  </si>
  <si>
    <t>Gaveteiro cor cobalto/petróleo - Ver especificações e detalhamento no projeto arquitetônico</t>
  </si>
  <si>
    <t>Mesa Recepção - Ver especificações e detalhamento no projeto arquitetônico</t>
  </si>
  <si>
    <t>Guarda-volumes em OSB copa - Ver especificações e detalhamento no projeto arquitetônico</t>
  </si>
  <si>
    <t>Balcão e armário pia copa - Ver especificações e detalhamento no projeto arquitetônico</t>
  </si>
  <si>
    <t>Armário de arquivos mezanino - Ver especificações e detalhamento no projeto arquitetônico</t>
  </si>
  <si>
    <t>Mesas de trabalho térreo e mezanino - Ver especificações e detalhamento no projeto arquitetônico</t>
  </si>
  <si>
    <t>Painel Multifuncional térreo - Ver especificações e detalhamento no projeto arquitetônico</t>
  </si>
  <si>
    <t>Suporte em compensado para fixação da lousa de vidro mezanino - Ver especificações e detalhamento no projeto arquitetônico</t>
  </si>
  <si>
    <t>Divisória mezanino em OSB - Ver especificações e detalhamento no projeto arquitetônico</t>
  </si>
  <si>
    <t>Porta de correr 2 folhas DML - Ver especificações e detalhamento no projeto arquitetônico</t>
  </si>
  <si>
    <t>Painel Recepção, divisória metálica e compensado e fundo do painel CAU - Ver especificações e detalhamento no projeto arquitetônico</t>
  </si>
  <si>
    <t>MARCENARIA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</si>
  <si>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</si>
  <si>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</si>
  <si>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</si>
  <si>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</si>
  <si>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</si>
  <si>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</si>
  <si>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</si>
  <si>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</si>
  <si>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</si>
  <si>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</si>
  <si>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</si>
  <si>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</si>
  <si>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</si>
  <si>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</si>
  <si>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TOTAL MARCENARIA:</t>
  </si>
  <si>
    <t>Módulo 01 - cor cobalto - Ver especificações e detalhamento no projeto arquitetônico</t>
  </si>
  <si>
    <t>1.1.18</t>
  </si>
  <si>
    <t>Mesa biometria - Ver especificações e detalhamento no projeto arquitetônico</t>
  </si>
  <si>
    <t>Armário vertical de prateleiras e guarda-volumes mezanino - Ver especificações e detalhamento no projeto arquitetônico</t>
  </si>
  <si>
    <r>
      <rPr>
        <b/>
        <sz val="10"/>
        <color theme="1"/>
        <rFont val="Arial Narrow"/>
        <family val="2"/>
      </rPr>
      <t>REVISÃO: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03</t>
    </r>
  </si>
  <si>
    <r>
      <t xml:space="preserve">BASE: </t>
    </r>
    <r>
      <rPr>
        <sz val="10"/>
        <color theme="1"/>
        <rFont val="Arial Narrow"/>
        <family val="2"/>
      </rPr>
      <t>SINAPI OUTUBRO/2016 - DEINFRA/SC - VALOR DE MERCADO</t>
    </r>
  </si>
  <si>
    <t>1ª QUINZENA</t>
  </si>
  <si>
    <t>VALOR</t>
  </si>
  <si>
    <t>ETAPAS</t>
  </si>
  <si>
    <t>2ª QUINZENA</t>
  </si>
  <si>
    <t>3ª QUINZENA</t>
  </si>
  <si>
    <t>4ª QUINZENA</t>
  </si>
  <si>
    <t>DESCRIÇÃO DOS SERVIÇOS</t>
  </si>
  <si>
    <t>%</t>
  </si>
  <si>
    <t>R$</t>
  </si>
  <si>
    <t>PERÍODO DE EXECUÇÃO</t>
  </si>
  <si>
    <t>CRONOGRAMA FÍSICO-FINANCEIRO</t>
  </si>
  <si>
    <t>TOTAL ACUMULADO</t>
  </si>
  <si>
    <r>
      <rPr>
        <b/>
        <sz val="10"/>
        <color theme="1"/>
        <rFont val="Arial Narrow"/>
        <family val="2"/>
      </rPr>
      <t>DATA: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22/11/2016</t>
    </r>
  </si>
  <si>
    <t>5ª QUINZENA</t>
  </si>
  <si>
    <t>6ª QUINZENA</t>
  </si>
  <si>
    <t>7ª QUINZENA</t>
  </si>
  <si>
    <t>8ª QUINZENA</t>
  </si>
  <si>
    <t xml:space="preserve">TOTAL PARCIAL </t>
  </si>
  <si>
    <t>1.1.19</t>
  </si>
  <si>
    <t>Painel de fundo branco para fotos biometria - Ver especificações e
detalhamento no projeto arquitetônico</t>
  </si>
  <si>
    <r>
      <rPr>
        <b/>
        <sz val="10"/>
        <color theme="1"/>
        <rFont val="Arial Narrow"/>
        <family val="2"/>
      </rPr>
      <t>REVISÃO:</t>
    </r>
    <r>
      <rPr>
        <b/>
        <sz val="12"/>
        <color theme="1"/>
        <rFont val="Arial Narrow"/>
        <family val="2"/>
      </rPr>
      <t xml:space="preserve">     </t>
    </r>
    <r>
      <rPr>
        <sz val="12"/>
        <color theme="1"/>
        <rFont val="Arial Narrow"/>
        <family val="2"/>
      </rPr>
      <t>03</t>
    </r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</si>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</sst>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Cambria"/>
      <family val="2"/>
      <scheme val="major"/>
    </font>
    <font>
      <sz val="10"/>
      <color theme="1" tint="0.34998626667073579"/>
      <name val="Arial Narrow"/>
      <family val="2"/>
    </font>
    <font>
      <b/>
      <sz val="11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4" borderId="5" xfId="0" applyFont="1" applyFill="1" applyBorder="1" applyAlignment="1"/>
    <xf numFmtId="0" fontId="4" fillId="0" borderId="7" xfId="0" applyFont="1" applyBorder="1"/>
    <xf numFmtId="0" fontId="4" fillId="3" borderId="11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center"/>
    </xf>
    <xf numFmtId="0" fontId="3" fillId="5" borderId="7" xfId="0" applyFont="1" applyFill="1" applyBorder="1"/>
    <xf numFmtId="164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wrapText="1"/>
    </xf>
    <xf numFmtId="0" fontId="3" fillId="5" borderId="11" xfId="0" applyFont="1" applyFill="1" applyBorder="1" applyAlignment="1"/>
    <xf numFmtId="4" fontId="3" fillId="3" borderId="9" xfId="0" applyNumberFormat="1" applyFont="1" applyFill="1" applyBorder="1" applyAlignment="1">
      <alignment horizontal="right"/>
    </xf>
    <xf numFmtId="0" fontId="2" fillId="4" borderId="17" xfId="0" applyFont="1" applyFill="1" applyBorder="1" applyAlignment="1"/>
    <xf numFmtId="0" fontId="3" fillId="0" borderId="7" xfId="0" applyFont="1" applyFill="1" applyBorder="1" applyAlignment="1">
      <alignment wrapText="1"/>
    </xf>
    <xf numFmtId="0" fontId="3" fillId="0" borderId="11" xfId="0" applyFont="1" applyFill="1" applyBorder="1" applyAlignment="1"/>
    <xf numFmtId="4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2" fillId="4" borderId="0" xfId="0" applyFont="1" applyFill="1" applyBorder="1" applyAlignment="1"/>
    <xf numFmtId="0" fontId="2" fillId="4" borderId="22" xfId="0" applyFont="1" applyFill="1" applyBorder="1" applyAlignment="1"/>
    <xf numFmtId="0" fontId="2" fillId="0" borderId="0" xfId="0" applyFont="1" applyBorder="1" applyAlignment="1"/>
    <xf numFmtId="0" fontId="2" fillId="4" borderId="15" xfId="0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0" xfId="0" applyFill="1"/>
    <xf numFmtId="0" fontId="3" fillId="5" borderId="0" xfId="0" applyFont="1" applyFill="1" applyBorder="1" applyAlignment="1"/>
    <xf numFmtId="0" fontId="3" fillId="5" borderId="0" xfId="0" applyFont="1" applyFill="1" applyBorder="1"/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4" fontId="2" fillId="6" borderId="4" xfId="0" applyNumberFormat="1" applyFont="1" applyFill="1" applyBorder="1"/>
    <xf numFmtId="0" fontId="4" fillId="0" borderId="7" xfId="0" applyFont="1" applyBorder="1" applyAlignment="1">
      <alignment horizontal="right"/>
    </xf>
    <xf numFmtId="165" fontId="4" fillId="0" borderId="7" xfId="0" applyNumberFormat="1" applyFont="1" applyBorder="1"/>
    <xf numFmtId="2" fontId="4" fillId="0" borderId="7" xfId="0" applyNumberFormat="1" applyFont="1" applyBorder="1"/>
    <xf numFmtId="0" fontId="2" fillId="4" borderId="5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165" fontId="3" fillId="5" borderId="15" xfId="0" applyNumberFormat="1" applyFont="1" applyFill="1" applyBorder="1" applyAlignment="1">
      <alignment horizontal="center" vertical="center"/>
    </xf>
    <xf numFmtId="10" fontId="3" fillId="5" borderId="29" xfId="0" applyNumberFormat="1" applyFont="1" applyFill="1" applyBorder="1" applyAlignment="1">
      <alignment horizontal="center" vertical="center"/>
    </xf>
    <xf numFmtId="10" fontId="3" fillId="6" borderId="14" xfId="0" applyNumberFormat="1" applyFont="1" applyFill="1" applyBorder="1" applyAlignment="1">
      <alignment horizontal="center" vertical="center"/>
    </xf>
    <xf numFmtId="0" fontId="4" fillId="0" borderId="30" xfId="0" applyFont="1" applyBorder="1"/>
    <xf numFmtId="165" fontId="4" fillId="0" borderId="30" xfId="0" applyNumberFormat="1" applyFont="1" applyBorder="1"/>
    <xf numFmtId="165" fontId="4" fillId="0" borderId="30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0" fontId="3" fillId="0" borderId="7" xfId="1" applyNumberFormat="1" applyFont="1" applyBorder="1" applyAlignment="1">
      <alignment horizontal="center"/>
    </xf>
    <xf numFmtId="10" fontId="3" fillId="0" borderId="34" xfId="1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10" fontId="3" fillId="0" borderId="26" xfId="1" applyNumberFormat="1" applyFont="1" applyBorder="1" applyAlignment="1">
      <alignment horizontal="center"/>
    </xf>
    <xf numFmtId="10" fontId="3" fillId="0" borderId="35" xfId="1" applyNumberFormat="1" applyFont="1" applyBorder="1" applyAlignment="1">
      <alignment horizontal="center"/>
    </xf>
    <xf numFmtId="165" fontId="3" fillId="5" borderId="20" xfId="0" applyNumberFormat="1" applyFont="1" applyFill="1" applyBorder="1" applyAlignment="1">
      <alignment horizontal="center" vertical="center"/>
    </xf>
    <xf numFmtId="10" fontId="3" fillId="5" borderId="0" xfId="0" applyNumberFormat="1" applyFont="1" applyFill="1" applyBorder="1" applyAlignment="1">
      <alignment horizontal="center" vertical="center"/>
    </xf>
    <xf numFmtId="10" fontId="3" fillId="6" borderId="15" xfId="0" applyNumberFormat="1" applyFont="1" applyFill="1" applyBorder="1" applyAlignment="1">
      <alignment horizontal="center" vertical="center"/>
    </xf>
    <xf numFmtId="10" fontId="3" fillId="6" borderId="13" xfId="0" applyNumberFormat="1" applyFont="1" applyFill="1" applyBorder="1" applyAlignment="1">
      <alignment horizontal="center" vertical="center"/>
    </xf>
    <xf numFmtId="165" fontId="4" fillId="0" borderId="34" xfId="0" applyNumberFormat="1" applyFont="1" applyBorder="1"/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2" fillId="4" borderId="2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2" borderId="2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0" fontId="3" fillId="0" borderId="29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31</xdr:row>
      <xdr:rowOff>152133</xdr:rowOff>
    </xdr:from>
    <xdr:to>
      <xdr:col>3</xdr:col>
      <xdr:colOff>173303</xdr:colOff>
      <xdr:row>35</xdr:row>
      <xdr:rowOff>66675</xdr:rowOff>
    </xdr:to>
    <xdr:sp macro="" textlink="">
      <xdr:nvSpPr>
        <xdr:cNvPr id="10" name="CaixaDeTexto 9"/>
        <xdr:cNvSpPr txBox="1"/>
      </xdr:nvSpPr>
      <xdr:spPr>
        <a:xfrm>
          <a:off x="74084" y="11696433"/>
          <a:ext cx="2404269" cy="514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Aryadne de Albuquerque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</a:t>
          </a:r>
          <a:r>
            <a:rPr lang="pt-BR" sz="11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nº</a:t>
          </a:r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A105825-8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846666</xdr:colOff>
      <xdr:row>31</xdr:row>
      <xdr:rowOff>173567</xdr:rowOff>
    </xdr:from>
    <xdr:to>
      <xdr:col>3</xdr:col>
      <xdr:colOff>3513666</xdr:colOff>
      <xdr:row>35</xdr:row>
      <xdr:rowOff>152400</xdr:rowOff>
    </xdr:to>
    <xdr:sp macro="" textlink="">
      <xdr:nvSpPr>
        <xdr:cNvPr id="11" name="CaixaDeTexto 10"/>
        <xdr:cNvSpPr txBox="1"/>
      </xdr:nvSpPr>
      <xdr:spPr>
        <a:xfrm>
          <a:off x="3151716" y="11717867"/>
          <a:ext cx="2667000" cy="578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João Antônio T. dos Santos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 nº A107003-7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123825</xdr:rowOff>
    </xdr:from>
    <xdr:to>
      <xdr:col>3</xdr:col>
      <xdr:colOff>127794</xdr:colOff>
      <xdr:row>20</xdr:row>
      <xdr:rowOff>21433</xdr:rowOff>
    </xdr:to>
    <xdr:sp macro="" textlink="">
      <xdr:nvSpPr>
        <xdr:cNvPr id="2" name="CaixaDeTexto 1"/>
        <xdr:cNvSpPr txBox="1"/>
      </xdr:nvSpPr>
      <xdr:spPr>
        <a:xfrm>
          <a:off x="352425" y="11687175"/>
          <a:ext cx="2404269" cy="659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Aryadne de Albuquerque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</a:t>
          </a:r>
          <a:r>
            <a:rPr lang="pt-BR" sz="11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nº</a:t>
          </a:r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A105825-8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801157</xdr:colOff>
      <xdr:row>16</xdr:row>
      <xdr:rowOff>145259</xdr:rowOff>
    </xdr:from>
    <xdr:to>
      <xdr:col>7</xdr:col>
      <xdr:colOff>77257</xdr:colOff>
      <xdr:row>20</xdr:row>
      <xdr:rowOff>63767</xdr:rowOff>
    </xdr:to>
    <xdr:sp macro="" textlink="">
      <xdr:nvSpPr>
        <xdr:cNvPr id="3" name="CaixaDeTexto 2"/>
        <xdr:cNvSpPr txBox="1"/>
      </xdr:nvSpPr>
      <xdr:spPr>
        <a:xfrm>
          <a:off x="3430057" y="11708609"/>
          <a:ext cx="2667000" cy="680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João Antônio T. dos Santos </a:t>
          </a:r>
        </a:p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CAU nº A107003-7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Layout" topLeftCell="A22" zoomScaleNormal="100" workbookViewId="0">
      <selection activeCell="D29" sqref="D29"/>
    </sheetView>
  </sheetViews>
  <sheetFormatPr defaultRowHeight="15" x14ac:dyDescent="0.25"/>
  <cols>
    <col min="1" max="1" width="7.7109375" customWidth="1"/>
    <col min="2" max="2" width="15" customWidth="1"/>
    <col min="3" max="3" width="9.42578125" customWidth="1"/>
    <col min="4" max="4" width="55" customWidth="1"/>
    <col min="5" max="5" width="9" customWidth="1"/>
    <col min="6" max="6" width="12.7109375" customWidth="1"/>
    <col min="7" max="7" width="17.28515625" customWidth="1"/>
    <col min="8" max="8" width="16" customWidth="1"/>
    <col min="9" max="9" width="9.140625" hidden="1" customWidth="1"/>
    <col min="10" max="10" width="9.85546875" hidden="1" customWidth="1"/>
  </cols>
  <sheetData>
    <row r="1" spans="1:10" ht="18.75" customHeight="1" thickBot="1" x14ac:dyDescent="0.3">
      <c r="A1" s="82" t="s">
        <v>18</v>
      </c>
      <c r="B1" s="82"/>
      <c r="C1" s="82"/>
      <c r="D1" s="82"/>
      <c r="E1" s="82"/>
      <c r="F1" s="82"/>
      <c r="G1" s="82"/>
      <c r="H1" s="82"/>
      <c r="I1" s="1"/>
      <c r="J1" s="2"/>
    </row>
    <row r="2" spans="1:10" ht="27.75" customHeight="1" x14ac:dyDescent="0.25">
      <c r="A2" s="7" t="s">
        <v>0</v>
      </c>
      <c r="B2" s="7"/>
      <c r="C2" s="7"/>
      <c r="D2" s="7"/>
      <c r="E2" s="7"/>
      <c r="F2" s="28"/>
      <c r="G2" s="83" t="s">
        <v>57</v>
      </c>
      <c r="H2" s="84"/>
      <c r="I2" s="3"/>
      <c r="J2" s="4"/>
    </row>
    <row r="3" spans="1:10" ht="21" customHeight="1" thickBot="1" x14ac:dyDescent="0.3">
      <c r="A3" s="33" t="s">
        <v>15</v>
      </c>
      <c r="B3" s="33"/>
      <c r="C3" s="33"/>
      <c r="D3" s="33"/>
      <c r="E3" s="33"/>
      <c r="F3" s="34"/>
      <c r="G3" s="85" t="s">
        <v>17</v>
      </c>
      <c r="H3" s="85"/>
      <c r="I3" s="5"/>
      <c r="J3" s="6"/>
    </row>
    <row r="4" spans="1:10" ht="42" customHeight="1" thickBot="1" x14ac:dyDescent="0.3">
      <c r="A4" s="86" t="s">
        <v>19</v>
      </c>
      <c r="B4" s="87"/>
      <c r="C4" s="87"/>
      <c r="D4" s="87"/>
      <c r="E4" s="87"/>
      <c r="F4" s="88"/>
      <c r="G4" s="39" t="s">
        <v>56</v>
      </c>
      <c r="H4" s="38" t="s">
        <v>70</v>
      </c>
      <c r="I4" s="35"/>
      <c r="J4" s="35"/>
    </row>
    <row r="5" spans="1:10" ht="25.5" customHeight="1" thickBot="1" x14ac:dyDescent="0.3">
      <c r="A5" s="89" t="s">
        <v>36</v>
      </c>
      <c r="B5" s="90"/>
      <c r="C5" s="90"/>
      <c r="D5" s="90"/>
      <c r="E5" s="90"/>
      <c r="F5" s="90"/>
      <c r="G5" s="90"/>
      <c r="H5" s="91"/>
    </row>
    <row r="6" spans="1:10" ht="15.75" x14ac:dyDescent="0.25">
      <c r="A6" s="93" t="s">
        <v>1</v>
      </c>
      <c r="B6" s="100" t="s">
        <v>4</v>
      </c>
      <c r="C6" s="102" t="s">
        <v>5</v>
      </c>
      <c r="D6" s="102" t="s">
        <v>2</v>
      </c>
      <c r="E6" s="95" t="s">
        <v>6</v>
      </c>
      <c r="F6" s="95" t="s">
        <v>7</v>
      </c>
      <c r="G6" s="95" t="s">
        <v>11</v>
      </c>
      <c r="H6" s="96"/>
    </row>
    <row r="7" spans="1:10" ht="15.75" x14ac:dyDescent="0.25">
      <c r="A7" s="94"/>
      <c r="B7" s="101"/>
      <c r="C7" s="103"/>
      <c r="D7" s="103"/>
      <c r="E7" s="104"/>
      <c r="F7" s="104"/>
      <c r="G7" s="40" t="s">
        <v>8</v>
      </c>
      <c r="H7" s="36" t="s">
        <v>9</v>
      </c>
    </row>
    <row r="8" spans="1:10" ht="16.5" x14ac:dyDescent="0.3">
      <c r="A8" s="9">
        <v>1</v>
      </c>
      <c r="B8" s="10"/>
      <c r="C8" s="12"/>
      <c r="D8" s="10" t="s">
        <v>16</v>
      </c>
      <c r="E8" s="11"/>
      <c r="F8" s="13"/>
      <c r="G8" s="18"/>
      <c r="H8" s="27"/>
    </row>
    <row r="9" spans="1:10" ht="33" x14ac:dyDescent="0.3">
      <c r="A9" s="30" t="s">
        <v>10</v>
      </c>
      <c r="B9" s="14" t="s">
        <v>14</v>
      </c>
      <c r="C9" s="19"/>
      <c r="D9" s="29" t="s">
        <v>52</v>
      </c>
      <c r="E9" s="15" t="s">
        <v>3</v>
      </c>
      <c r="F9" s="16">
        <v>1</v>
      </c>
      <c r="G9" s="17">
        <v>2850</v>
      </c>
      <c r="H9" s="31">
        <f t="shared" ref="H9:H26" si="0">F9*G9</f>
        <v>2850</v>
      </c>
    </row>
    <row r="10" spans="1:10" ht="33" x14ac:dyDescent="0.3">
      <c r="A10" s="30" t="s">
        <v>12</v>
      </c>
      <c r="B10" s="14" t="s">
        <v>14</v>
      </c>
      <c r="C10" s="19"/>
      <c r="D10" s="29" t="s">
        <v>21</v>
      </c>
      <c r="E10" s="15" t="s">
        <v>3</v>
      </c>
      <c r="F10" s="16">
        <v>2</v>
      </c>
      <c r="G10" s="17">
        <v>3225</v>
      </c>
      <c r="H10" s="31">
        <f t="shared" si="0"/>
        <v>6450</v>
      </c>
    </row>
    <row r="11" spans="1:10" ht="33" x14ac:dyDescent="0.3">
      <c r="A11" s="30" t="s">
        <v>13</v>
      </c>
      <c r="B11" s="14" t="s">
        <v>14</v>
      </c>
      <c r="C11" s="19"/>
      <c r="D11" s="29" t="s">
        <v>22</v>
      </c>
      <c r="E11" s="15" t="s">
        <v>3</v>
      </c>
      <c r="F11" s="16">
        <v>2</v>
      </c>
      <c r="G11" s="17">
        <v>2725</v>
      </c>
      <c r="H11" s="31">
        <f t="shared" si="0"/>
        <v>5450</v>
      </c>
    </row>
    <row r="12" spans="1:10" ht="33" x14ac:dyDescent="0.3">
      <c r="A12" s="30" t="s">
        <v>37</v>
      </c>
      <c r="B12" s="14" t="s">
        <v>14</v>
      </c>
      <c r="C12" s="19"/>
      <c r="D12" s="29" t="s">
        <v>23</v>
      </c>
      <c r="E12" s="15" t="s">
        <v>3</v>
      </c>
      <c r="F12" s="16">
        <v>1</v>
      </c>
      <c r="G12" s="17">
        <v>2387.5</v>
      </c>
      <c r="H12" s="31">
        <f t="shared" si="0"/>
        <v>2387.5</v>
      </c>
    </row>
    <row r="13" spans="1:10" s="41" customFormat="1" ht="33" x14ac:dyDescent="0.3">
      <c r="A13" s="30" t="s">
        <v>38</v>
      </c>
      <c r="B13" s="14" t="s">
        <v>14</v>
      </c>
      <c r="C13" s="19"/>
      <c r="D13" s="29" t="s">
        <v>24</v>
      </c>
      <c r="E13" s="15" t="s">
        <v>3</v>
      </c>
      <c r="F13" s="16">
        <v>1</v>
      </c>
      <c r="G13" s="17">
        <v>2525</v>
      </c>
      <c r="H13" s="31">
        <f t="shared" si="0"/>
        <v>2525</v>
      </c>
    </row>
    <row r="14" spans="1:10" s="41" customFormat="1" ht="33" x14ac:dyDescent="0.3">
      <c r="A14" s="30" t="s">
        <v>39</v>
      </c>
      <c r="B14" s="14" t="s">
        <v>14</v>
      </c>
      <c r="C14" s="19"/>
      <c r="D14" s="29" t="s">
        <v>25</v>
      </c>
      <c r="E14" s="15" t="s">
        <v>3</v>
      </c>
      <c r="F14" s="16">
        <v>8</v>
      </c>
      <c r="G14" s="17">
        <v>1068.75</v>
      </c>
      <c r="H14" s="31">
        <f t="shared" si="0"/>
        <v>8550</v>
      </c>
    </row>
    <row r="15" spans="1:10" s="41" customFormat="1" ht="33" x14ac:dyDescent="0.3">
      <c r="A15" s="30" t="s">
        <v>40</v>
      </c>
      <c r="B15" s="14" t="s">
        <v>14</v>
      </c>
      <c r="C15" s="19"/>
      <c r="D15" s="29" t="s">
        <v>26</v>
      </c>
      <c r="E15" s="15" t="s">
        <v>3</v>
      </c>
      <c r="F15" s="16">
        <v>1</v>
      </c>
      <c r="G15" s="17">
        <v>2837.5</v>
      </c>
      <c r="H15" s="31">
        <f t="shared" si="0"/>
        <v>2837.5</v>
      </c>
    </row>
    <row r="16" spans="1:10" s="41" customFormat="1" ht="33" x14ac:dyDescent="0.3">
      <c r="A16" s="30" t="s">
        <v>41</v>
      </c>
      <c r="B16" s="14" t="s">
        <v>14</v>
      </c>
      <c r="C16" s="19"/>
      <c r="D16" s="29" t="s">
        <v>27</v>
      </c>
      <c r="E16" s="15" t="s">
        <v>3</v>
      </c>
      <c r="F16" s="16">
        <v>1</v>
      </c>
      <c r="G16" s="17">
        <v>3562.5</v>
      </c>
      <c r="H16" s="31">
        <f t="shared" si="0"/>
        <v>3562.5</v>
      </c>
    </row>
    <row r="17" spans="1:8" s="41" customFormat="1" ht="33" x14ac:dyDescent="0.3">
      <c r="A17" s="30" t="s">
        <v>42</v>
      </c>
      <c r="B17" s="14" t="s">
        <v>14</v>
      </c>
      <c r="C17" s="19"/>
      <c r="D17" s="29" t="s">
        <v>28</v>
      </c>
      <c r="E17" s="15" t="s">
        <v>3</v>
      </c>
      <c r="F17" s="16">
        <v>1</v>
      </c>
      <c r="G17" s="17">
        <v>2725</v>
      </c>
      <c r="H17" s="31">
        <f t="shared" si="0"/>
        <v>2725</v>
      </c>
    </row>
    <row r="18" spans="1:8" s="41" customFormat="1" ht="33" x14ac:dyDescent="0.3">
      <c r="A18" s="30" t="s">
        <v>43</v>
      </c>
      <c r="B18" s="14" t="s">
        <v>14</v>
      </c>
      <c r="C18" s="19"/>
      <c r="D18" s="29" t="s">
        <v>29</v>
      </c>
      <c r="E18" s="15" t="s">
        <v>3</v>
      </c>
      <c r="F18" s="16">
        <v>1</v>
      </c>
      <c r="G18" s="17">
        <v>3281.25</v>
      </c>
      <c r="H18" s="31">
        <f t="shared" si="0"/>
        <v>3281.25</v>
      </c>
    </row>
    <row r="19" spans="1:8" s="41" customFormat="1" ht="33" x14ac:dyDescent="0.3">
      <c r="A19" s="30" t="s">
        <v>44</v>
      </c>
      <c r="B19" s="14" t="s">
        <v>14</v>
      </c>
      <c r="C19" s="19"/>
      <c r="D19" s="29" t="s">
        <v>30</v>
      </c>
      <c r="E19" s="15" t="s">
        <v>3</v>
      </c>
      <c r="F19" s="16">
        <v>8</v>
      </c>
      <c r="G19" s="17">
        <v>2350</v>
      </c>
      <c r="H19" s="31">
        <f t="shared" si="0"/>
        <v>18800</v>
      </c>
    </row>
    <row r="20" spans="1:8" s="41" customFormat="1" ht="33" x14ac:dyDescent="0.3">
      <c r="A20" s="30" t="s">
        <v>45</v>
      </c>
      <c r="B20" s="14" t="s">
        <v>14</v>
      </c>
      <c r="C20" s="19"/>
      <c r="D20" s="29" t="s">
        <v>54</v>
      </c>
      <c r="E20" s="15" t="s">
        <v>3</v>
      </c>
      <c r="F20" s="16">
        <v>1</v>
      </c>
      <c r="G20" s="17">
        <v>725.5</v>
      </c>
      <c r="H20" s="31">
        <f t="shared" ref="H20" si="1">F20*G20</f>
        <v>725.5</v>
      </c>
    </row>
    <row r="21" spans="1:8" s="41" customFormat="1" ht="33" x14ac:dyDescent="0.3">
      <c r="A21" s="30" t="s">
        <v>46</v>
      </c>
      <c r="B21" s="14" t="s">
        <v>14</v>
      </c>
      <c r="C21" s="19"/>
      <c r="D21" s="29" t="s">
        <v>31</v>
      </c>
      <c r="E21" s="15" t="s">
        <v>3</v>
      </c>
      <c r="F21" s="16">
        <v>1</v>
      </c>
      <c r="G21" s="17">
        <v>2971.69</v>
      </c>
      <c r="H21" s="31">
        <f t="shared" si="0"/>
        <v>2971.69</v>
      </c>
    </row>
    <row r="22" spans="1:8" s="41" customFormat="1" ht="50.25" customHeight="1" x14ac:dyDescent="0.3">
      <c r="A22" s="30" t="s">
        <v>47</v>
      </c>
      <c r="B22" s="14" t="s">
        <v>14</v>
      </c>
      <c r="C22" s="19"/>
      <c r="D22" s="29" t="s">
        <v>35</v>
      </c>
      <c r="E22" s="15" t="s">
        <v>3</v>
      </c>
      <c r="F22" s="16">
        <v>1</v>
      </c>
      <c r="G22" s="17">
        <v>3012.5</v>
      </c>
      <c r="H22" s="31">
        <f t="shared" si="0"/>
        <v>3012.5</v>
      </c>
    </row>
    <row r="23" spans="1:8" s="41" customFormat="1" ht="33" x14ac:dyDescent="0.3">
      <c r="A23" s="30" t="s">
        <v>48</v>
      </c>
      <c r="B23" s="14" t="s">
        <v>14</v>
      </c>
      <c r="C23" s="19"/>
      <c r="D23" s="29" t="s">
        <v>32</v>
      </c>
      <c r="E23" s="15" t="s">
        <v>3</v>
      </c>
      <c r="F23" s="16">
        <v>1</v>
      </c>
      <c r="G23" s="17">
        <v>629.19000000000005</v>
      </c>
      <c r="H23" s="31">
        <f t="shared" si="0"/>
        <v>629.19000000000005</v>
      </c>
    </row>
    <row r="24" spans="1:8" s="41" customFormat="1" ht="33" x14ac:dyDescent="0.3">
      <c r="A24" s="30" t="s">
        <v>49</v>
      </c>
      <c r="B24" s="14" t="s">
        <v>14</v>
      </c>
      <c r="C24" s="19"/>
      <c r="D24" s="29" t="s">
        <v>55</v>
      </c>
      <c r="E24" s="15" t="s">
        <v>3</v>
      </c>
      <c r="F24" s="16">
        <v>1</v>
      </c>
      <c r="G24" s="17">
        <v>3925</v>
      </c>
      <c r="H24" s="31">
        <f t="shared" si="0"/>
        <v>3925</v>
      </c>
    </row>
    <row r="25" spans="1:8" ht="35.25" customHeight="1" x14ac:dyDescent="0.3">
      <c r="A25" s="30" t="s">
        <v>50</v>
      </c>
      <c r="B25" s="14" t="s">
        <v>14</v>
      </c>
      <c r="C25" s="19"/>
      <c r="D25" s="29" t="s">
        <v>33</v>
      </c>
      <c r="E25" s="15" t="s">
        <v>3</v>
      </c>
      <c r="F25" s="16">
        <v>1</v>
      </c>
      <c r="G25" s="17">
        <v>2625</v>
      </c>
      <c r="H25" s="31">
        <f t="shared" si="0"/>
        <v>2625</v>
      </c>
    </row>
    <row r="26" spans="1:8" ht="33" x14ac:dyDescent="0.3">
      <c r="A26" s="30" t="s">
        <v>53</v>
      </c>
      <c r="B26" s="14" t="s">
        <v>14</v>
      </c>
      <c r="C26" s="19"/>
      <c r="D26" s="29" t="s">
        <v>34</v>
      </c>
      <c r="E26" s="15" t="s">
        <v>3</v>
      </c>
      <c r="F26" s="16">
        <v>1</v>
      </c>
      <c r="G26" s="17">
        <v>1200</v>
      </c>
      <c r="H26" s="31">
        <f t="shared" si="0"/>
        <v>1200</v>
      </c>
    </row>
    <row r="27" spans="1:8" ht="33.75" thickBot="1" x14ac:dyDescent="0.35">
      <c r="A27" s="30" t="s">
        <v>76</v>
      </c>
      <c r="B27" s="14" t="s">
        <v>14</v>
      </c>
      <c r="C27" s="19"/>
      <c r="D27" s="29" t="s">
        <v>77</v>
      </c>
      <c r="E27" s="15" t="s">
        <v>3</v>
      </c>
      <c r="F27" s="16">
        <v>1</v>
      </c>
      <c r="G27" s="17">
        <v>195</v>
      </c>
      <c r="H27" s="31">
        <f t="shared" ref="H27" si="2">F27*G27</f>
        <v>195</v>
      </c>
    </row>
    <row r="28" spans="1:8" ht="17.25" thickBot="1" x14ac:dyDescent="0.35">
      <c r="A28" s="26"/>
      <c r="B28" s="20"/>
      <c r="C28" s="21"/>
      <c r="D28" s="25"/>
      <c r="E28" s="22"/>
      <c r="F28" s="23"/>
      <c r="G28" s="24"/>
      <c r="H28" s="37">
        <f>SUM(H9:H27)</f>
        <v>74702.63</v>
      </c>
    </row>
    <row r="29" spans="1:8" ht="31.5" customHeight="1" thickBot="1" x14ac:dyDescent="0.35">
      <c r="A29" s="42"/>
      <c r="B29" s="43"/>
      <c r="C29" s="44"/>
      <c r="D29" s="45"/>
      <c r="E29" s="97" t="s">
        <v>51</v>
      </c>
      <c r="F29" s="98"/>
      <c r="G29" s="99"/>
      <c r="H29" s="46">
        <f>H28</f>
        <v>74702.63</v>
      </c>
    </row>
    <row r="30" spans="1:8" x14ac:dyDescent="0.25">
      <c r="E30" s="32"/>
      <c r="F30" s="32"/>
      <c r="G30" s="32"/>
      <c r="H30" s="32"/>
    </row>
    <row r="31" spans="1:8" x14ac:dyDescent="0.25">
      <c r="E31" s="32"/>
      <c r="F31" s="32"/>
      <c r="G31" s="32"/>
      <c r="H31" s="32"/>
    </row>
    <row r="32" spans="1:8" x14ac:dyDescent="0.25">
      <c r="A32" s="92" t="s">
        <v>20</v>
      </c>
      <c r="B32" s="92"/>
      <c r="C32" s="92"/>
      <c r="D32" s="92"/>
      <c r="E32" s="92"/>
      <c r="F32" s="92"/>
      <c r="G32" s="92"/>
    </row>
    <row r="33" spans="1:7" x14ac:dyDescent="0.25">
      <c r="A33" s="92"/>
      <c r="B33" s="92"/>
      <c r="C33" s="92"/>
      <c r="D33" s="92"/>
      <c r="E33" s="92"/>
      <c r="F33" s="92"/>
      <c r="G33" s="92"/>
    </row>
    <row r="34" spans="1:7" ht="17.25" customHeight="1" x14ac:dyDescent="0.25">
      <c r="A34" s="92"/>
      <c r="B34" s="92"/>
      <c r="C34" s="92"/>
      <c r="D34" s="92"/>
      <c r="E34" s="92"/>
      <c r="F34" s="92"/>
      <c r="G34" s="92"/>
    </row>
    <row r="35" spans="1:7" ht="0.75" hidden="1" customHeight="1" x14ac:dyDescent="0.25">
      <c r="A35" s="92"/>
      <c r="B35" s="92"/>
      <c r="C35" s="92"/>
      <c r="D35" s="92"/>
      <c r="E35" s="92"/>
      <c r="F35" s="92"/>
      <c r="G35" s="92"/>
    </row>
  </sheetData>
  <sheetProtection sheet="1" objects="1" scenarios="1"/>
  <mergeCells count="14">
    <mergeCell ref="A32:G35"/>
    <mergeCell ref="A6:A7"/>
    <mergeCell ref="G6:H6"/>
    <mergeCell ref="E29:G29"/>
    <mergeCell ref="B6:B7"/>
    <mergeCell ref="C6:C7"/>
    <mergeCell ref="D6:D7"/>
    <mergeCell ref="E6:E7"/>
    <mergeCell ref="F6:F7"/>
    <mergeCell ref="A1:H1"/>
    <mergeCell ref="G2:H2"/>
    <mergeCell ref="G3:H3"/>
    <mergeCell ref="A4:F4"/>
    <mergeCell ref="A5:H5"/>
  </mergeCells>
  <pageMargins left="0.25" right="0.25" top="0.80729166666666663" bottom="0.80729166666666663" header="0.3" footer="0.32291666666666669"/>
  <pageSetup paperSize="9" orientation="landscape" r:id="rId1"/>
  <headerFooter>
    <oddHeader>&amp;R&amp;"ISOCPEUR,Regular"&amp;8&amp;K00-027ARQUITETOS:
Aryadne de Albuquerque
João Antonio T. dos Santos</oddHeader>
    <oddFooter>&amp;C&amp;"Arial Narrow,Normal"&amp;10&amp;K00-023Página &amp;P&amp;R&amp;"ISOCPEUR,Regular"&amp;8&amp;K00-022
Av. Monteiro Lobato, 1214, Aki Corporações Sala 05
Maringá. Paraná. Brasil
(44) 3123-8800 – (44) 9839-8500 – (44) 9818-7902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zoomScaleNormal="100" workbookViewId="0">
      <selection activeCell="B17" sqref="B17:H20"/>
    </sheetView>
  </sheetViews>
  <sheetFormatPr defaultRowHeight="15" x14ac:dyDescent="0.25"/>
  <cols>
    <col min="1" max="1" width="4.85546875" customWidth="1"/>
    <col min="2" max="2" width="24.5703125" customWidth="1"/>
    <col min="3" max="3" width="7.7109375" customWidth="1"/>
    <col min="4" max="4" width="12.5703125" customWidth="1"/>
    <col min="5" max="5" width="11.85546875" customWidth="1"/>
    <col min="6" max="6" width="11.5703125" customWidth="1"/>
    <col min="7" max="7" width="11.28515625" customWidth="1"/>
    <col min="8" max="8" width="11.42578125" customWidth="1"/>
    <col min="9" max="9" width="11.7109375" customWidth="1"/>
    <col min="10" max="10" width="11.85546875" customWidth="1"/>
    <col min="11" max="11" width="11.28515625" customWidth="1"/>
    <col min="12" max="12" width="11.5703125" customWidth="1"/>
  </cols>
  <sheetData>
    <row r="1" spans="1:12" ht="16.5" thickBot="1" x14ac:dyDescent="0.3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08"/>
    </row>
    <row r="2" spans="1:12" ht="22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1"/>
      <c r="K2" s="120" t="s">
        <v>78</v>
      </c>
      <c r="L2" s="101" t="s">
        <v>70</v>
      </c>
    </row>
    <row r="3" spans="1:12" ht="25.5" customHeight="1" thickBot="1" x14ac:dyDescent="0.3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3"/>
      <c r="K3" s="121"/>
      <c r="L3" s="100"/>
    </row>
    <row r="4" spans="1:12" ht="25.5" customHeight="1" thickBot="1" x14ac:dyDescent="0.3">
      <c r="A4" s="118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 x14ac:dyDescent="0.25">
      <c r="A5" s="110" t="s">
        <v>1</v>
      </c>
      <c r="B5" s="110" t="s">
        <v>64</v>
      </c>
      <c r="C5" s="59" t="s">
        <v>59</v>
      </c>
      <c r="D5" s="59" t="s">
        <v>60</v>
      </c>
      <c r="E5" s="109" t="s">
        <v>67</v>
      </c>
      <c r="F5" s="109"/>
      <c r="G5" s="109"/>
      <c r="H5" s="109"/>
      <c r="I5" s="109"/>
      <c r="J5" s="109"/>
      <c r="K5" s="109"/>
      <c r="L5" s="109"/>
    </row>
    <row r="6" spans="1:12" ht="16.5" thickBot="1" x14ac:dyDescent="0.3">
      <c r="A6" s="111"/>
      <c r="B6" s="111"/>
      <c r="C6" s="54" t="s">
        <v>65</v>
      </c>
      <c r="D6" s="54" t="s">
        <v>66</v>
      </c>
      <c r="E6" s="55" t="s">
        <v>58</v>
      </c>
      <c r="F6" s="55" t="s">
        <v>61</v>
      </c>
      <c r="G6" s="55" t="s">
        <v>62</v>
      </c>
      <c r="H6" s="55" t="s">
        <v>63</v>
      </c>
      <c r="I6" s="55" t="s">
        <v>71</v>
      </c>
      <c r="J6" s="55" t="s">
        <v>72</v>
      </c>
      <c r="K6" s="55" t="s">
        <v>73</v>
      </c>
      <c r="L6" s="55" t="s">
        <v>74</v>
      </c>
    </row>
    <row r="7" spans="1:12" ht="16.5" x14ac:dyDescent="0.25">
      <c r="A7" s="112">
        <v>1</v>
      </c>
      <c r="B7" s="114" t="s">
        <v>16</v>
      </c>
      <c r="C7" s="116">
        <v>1</v>
      </c>
      <c r="D7" s="117">
        <f>ORÇAMENTO!H29</f>
        <v>74702.63</v>
      </c>
      <c r="E7" s="58"/>
      <c r="F7" s="74"/>
      <c r="G7" s="60">
        <f>G8*D7</f>
        <v>18675.657500000001</v>
      </c>
      <c r="H7" s="60">
        <f>H8*D7</f>
        <v>11205.3945</v>
      </c>
      <c r="I7" s="60">
        <f>I8*D7</f>
        <v>11205.3945</v>
      </c>
      <c r="J7" s="56">
        <f>J8*D7</f>
        <v>11205.3945</v>
      </c>
      <c r="K7" s="57">
        <f>K8*D7</f>
        <v>11205.3945</v>
      </c>
      <c r="L7" s="56">
        <f>L8*D7</f>
        <v>11205.3945</v>
      </c>
    </row>
    <row r="8" spans="1:12" ht="19.5" customHeight="1" thickBot="1" x14ac:dyDescent="0.3">
      <c r="A8" s="113"/>
      <c r="B8" s="115"/>
      <c r="C8" s="116"/>
      <c r="D8" s="117"/>
      <c r="E8" s="61"/>
      <c r="F8" s="75"/>
      <c r="G8" s="76">
        <v>0.25</v>
      </c>
      <c r="H8" s="76">
        <v>0.15</v>
      </c>
      <c r="I8" s="76">
        <v>0.15</v>
      </c>
      <c r="J8" s="62">
        <v>0.15</v>
      </c>
      <c r="K8" s="77">
        <v>0.15</v>
      </c>
      <c r="L8" s="62">
        <v>0.15</v>
      </c>
    </row>
    <row r="9" spans="1:12" ht="20.25" customHeight="1" x14ac:dyDescent="0.3">
      <c r="A9" s="105" t="s">
        <v>79</v>
      </c>
      <c r="B9" s="79" t="s">
        <v>75</v>
      </c>
      <c r="C9" s="63"/>
      <c r="D9" s="64">
        <f>D7</f>
        <v>74702.63</v>
      </c>
      <c r="E9" s="65"/>
      <c r="F9" s="65"/>
      <c r="G9" s="65">
        <f t="shared" ref="G9:L9" si="0">G7</f>
        <v>18675.657500000001</v>
      </c>
      <c r="H9" s="65">
        <f t="shared" si="0"/>
        <v>11205.3945</v>
      </c>
      <c r="I9" s="65">
        <f t="shared" si="0"/>
        <v>11205.3945</v>
      </c>
      <c r="J9" s="65">
        <f t="shared" si="0"/>
        <v>11205.3945</v>
      </c>
      <c r="K9" s="65">
        <f t="shared" si="0"/>
        <v>11205.3945</v>
      </c>
      <c r="L9" s="66">
        <f t="shared" si="0"/>
        <v>11205.3945</v>
      </c>
    </row>
    <row r="10" spans="1:12" ht="19.5" customHeight="1" x14ac:dyDescent="0.3">
      <c r="A10" s="106"/>
      <c r="B10" s="80" t="s">
        <v>65</v>
      </c>
      <c r="C10" s="49">
        <v>100</v>
      </c>
      <c r="D10" s="47" t="s">
        <v>65</v>
      </c>
      <c r="E10" s="67"/>
      <c r="F10" s="67"/>
      <c r="G10" s="67">
        <f>((G7*100)/D9)/100</f>
        <v>0.25</v>
      </c>
      <c r="H10" s="67">
        <f>((H7*100)/D9)/100</f>
        <v>0.15</v>
      </c>
      <c r="I10" s="67">
        <f>((I7*100)/D9)/100</f>
        <v>0.15</v>
      </c>
      <c r="J10" s="67">
        <f>((J7*100)/D9)/100</f>
        <v>0.15</v>
      </c>
      <c r="K10" s="67">
        <f>((K7*100)/D9)/100</f>
        <v>0.15</v>
      </c>
      <c r="L10" s="68">
        <f>((L7*100)/D9)/100</f>
        <v>0.15</v>
      </c>
    </row>
    <row r="11" spans="1:12" ht="16.5" x14ac:dyDescent="0.3">
      <c r="A11" s="106"/>
      <c r="B11" s="80" t="s">
        <v>69</v>
      </c>
      <c r="C11" s="8"/>
      <c r="D11" s="47" t="s">
        <v>66</v>
      </c>
      <c r="E11" s="69"/>
      <c r="F11" s="69"/>
      <c r="G11" s="69">
        <f>G9</f>
        <v>18675.657500000001</v>
      </c>
      <c r="H11" s="69">
        <f>G9+H9</f>
        <v>29881.052000000003</v>
      </c>
      <c r="I11" s="69">
        <f>G9+H9+I9</f>
        <v>41086.446500000005</v>
      </c>
      <c r="J11" s="69">
        <f>G9+H9+I9+J9</f>
        <v>52291.841000000008</v>
      </c>
      <c r="K11" s="48">
        <f>G9+H9+I9+J9+K9</f>
        <v>63497.23550000001</v>
      </c>
      <c r="L11" s="78">
        <f>G9+H9+I9+J9+K9+L9</f>
        <v>74702.63</v>
      </c>
    </row>
    <row r="12" spans="1:12" ht="17.25" thickBot="1" x14ac:dyDescent="0.35">
      <c r="A12" s="107"/>
      <c r="B12" s="81"/>
      <c r="C12" s="70"/>
      <c r="D12" s="71" t="s">
        <v>65</v>
      </c>
      <c r="E12" s="72"/>
      <c r="F12" s="72"/>
      <c r="G12" s="72">
        <f>((G11*100)/D9)/100</f>
        <v>0.25</v>
      </c>
      <c r="H12" s="72">
        <f>((H11*100)/D9)/100</f>
        <v>0.4</v>
      </c>
      <c r="I12" s="72">
        <f>((I11*100)/D9)/100</f>
        <v>0.55000000000000004</v>
      </c>
      <c r="J12" s="72">
        <f>((J11*100)/D9)/100</f>
        <v>0.7</v>
      </c>
      <c r="K12" s="72">
        <f>((K11*100)/D9)/100</f>
        <v>0.85</v>
      </c>
      <c r="L12" s="73">
        <f>((L11*100)/D9)/100</f>
        <v>1</v>
      </c>
    </row>
    <row r="17" spans="2:8" x14ac:dyDescent="0.25">
      <c r="B17" s="92" t="s">
        <v>20</v>
      </c>
      <c r="C17" s="92"/>
      <c r="D17" s="92"/>
      <c r="E17" s="92"/>
      <c r="F17" s="92"/>
      <c r="G17" s="92"/>
      <c r="H17" s="92"/>
    </row>
    <row r="18" spans="2:8" x14ac:dyDescent="0.25">
      <c r="B18" s="92"/>
      <c r="C18" s="92"/>
      <c r="D18" s="92"/>
      <c r="E18" s="92"/>
      <c r="F18" s="92"/>
      <c r="G18" s="92"/>
      <c r="H18" s="92"/>
    </row>
    <row r="19" spans="2:8" x14ac:dyDescent="0.25">
      <c r="B19" s="92"/>
      <c r="C19" s="92"/>
      <c r="D19" s="92"/>
      <c r="E19" s="92"/>
      <c r="F19" s="92"/>
      <c r="G19" s="92"/>
      <c r="H19" s="92"/>
    </row>
    <row r="20" spans="2:8" x14ac:dyDescent="0.25">
      <c r="B20" s="92"/>
      <c r="C20" s="92"/>
      <c r="D20" s="92"/>
      <c r="E20" s="92"/>
      <c r="F20" s="92"/>
      <c r="G20" s="92"/>
      <c r="H20" s="92"/>
    </row>
  </sheetData>
  <sheetProtection sheet="1" objects="1" scenarios="1"/>
  <mergeCells count="13">
    <mergeCell ref="B17:H20"/>
    <mergeCell ref="A9:A12"/>
    <mergeCell ref="A1:L1"/>
    <mergeCell ref="E5:L5"/>
    <mergeCell ref="A5:A6"/>
    <mergeCell ref="B5:B6"/>
    <mergeCell ref="A7:A8"/>
    <mergeCell ref="B7:B8"/>
    <mergeCell ref="C7:C8"/>
    <mergeCell ref="D7:D8"/>
    <mergeCell ref="L2:L3"/>
    <mergeCell ref="A4:L4"/>
    <mergeCell ref="K2:K3"/>
  </mergeCells>
  <pageMargins left="0.26041666666666669" right="0.25" top="0.78740157499999996" bottom="0.78740157499999996" header="0.31496062000000002" footer="0.31496062000000002"/>
  <pageSetup paperSize="9" orientation="landscape" r:id="rId1"/>
  <headerFooter>
    <oddHeader>&amp;R&amp;"ISOCPEUR,Regular"&amp;8&amp;K00-023ARQUITETOS:
Aryadne de Albuquerque
João Antonio T. dos Santos</oddHeader>
    <oddFooter>&amp;C&amp;"Arial Narrow,Normal"&amp;10&amp;K00-023Página &amp;P&amp;R
&amp;"ISOCPEUR,Regular"&amp;8&amp;K00-024Av. Monteiro Lobato, 1214, Aki Corporações Sala 05
Maringá. Paraná. Brasil
(44) 3123-8800 – (44) 9839-8500 – (44) 9818-7902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Aryadne Albuquerque</dc:creator>
  <cp:lastModifiedBy>Jaime Teixeira Chaves</cp:lastModifiedBy>
  <cp:lastPrinted>2016-12-12T12:44:27Z</cp:lastPrinted>
  <dcterms:created xsi:type="dcterms:W3CDTF">2016-07-04T17:22:49Z</dcterms:created>
  <dcterms:modified xsi:type="dcterms:W3CDTF">2017-03-10T12:32:34Z</dcterms:modified>
</cp:coreProperties>
</file>