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selle.lima\Desktop\"/>
    </mc:Choice>
  </mc:AlternateContent>
  <bookViews>
    <workbookView xWindow="0" yWindow="0" windowWidth="28800" windowHeight="13020"/>
  </bookViews>
  <sheets>
    <sheet name="Simulação Anuidades" sheetId="1" r:id="rId1"/>
  </sheets>
  <definedNames>
    <definedName name="_xlnm.Print_Area" localSheetId="0">'Simulação Anuidades'!$B$2:$K$32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H10" i="1"/>
  <c r="J10" i="1" s="1"/>
  <c r="J19" i="1" s="1"/>
  <c r="G10" i="1"/>
  <c r="J17" i="1" s="1"/>
  <c r="I10" i="1" l="1"/>
  <c r="J21" i="1"/>
  <c r="J25" i="1" s="1"/>
  <c r="G5" i="1"/>
  <c r="E17" i="1" s="1"/>
  <c r="G6" i="1"/>
  <c r="F17" i="1" s="1"/>
  <c r="G7" i="1"/>
  <c r="G8" i="1"/>
  <c r="H17" i="1" s="1"/>
  <c r="G9" i="1"/>
  <c r="I17" i="1" s="1"/>
  <c r="G4" i="1"/>
  <c r="D17" i="1" s="1"/>
  <c r="G17" i="1"/>
  <c r="H5" i="1"/>
  <c r="H6" i="1"/>
  <c r="H7" i="1"/>
  <c r="H8" i="1"/>
  <c r="H9" i="1"/>
  <c r="H4" i="1"/>
  <c r="J4" i="1" l="1"/>
  <c r="D19" i="1" s="1"/>
  <c r="D21" i="1" s="1"/>
  <c r="D25" i="1" s="1"/>
  <c r="I4" i="1"/>
  <c r="J6" i="1"/>
  <c r="F19" i="1" s="1"/>
  <c r="F21" i="1" s="1"/>
  <c r="F25" i="1" s="1"/>
  <c r="I6" i="1"/>
  <c r="J9" i="1"/>
  <c r="I19" i="1" s="1"/>
  <c r="I9" i="1"/>
  <c r="J5" i="1"/>
  <c r="E19" i="1" s="1"/>
  <c r="E21" i="1" s="1"/>
  <c r="E25" i="1" s="1"/>
  <c r="I5" i="1"/>
  <c r="J8" i="1"/>
  <c r="H19" i="1" s="1"/>
  <c r="H21" i="1" s="1"/>
  <c r="H25" i="1" s="1"/>
  <c r="I8" i="1"/>
  <c r="J7" i="1"/>
  <c r="G19" i="1" s="1"/>
  <c r="G21" i="1" s="1"/>
  <c r="G25" i="1" s="1"/>
  <c r="I7" i="1"/>
  <c r="I21" i="1"/>
  <c r="I25" i="1" s="1"/>
</calcChain>
</file>

<file path=xl/sharedStrings.xml><?xml version="1.0" encoding="utf-8"?>
<sst xmlns="http://schemas.openxmlformats.org/spreadsheetml/2006/main" count="25" uniqueCount="16">
  <si>
    <t>Ano</t>
  </si>
  <si>
    <t>Integral</t>
  </si>
  <si>
    <t>1/12</t>
  </si>
  <si>
    <t>Nº de Meses Integrais</t>
  </si>
  <si>
    <t>Valor em Reais</t>
  </si>
  <si>
    <t>Int. 10%</t>
  </si>
  <si>
    <t>SIM</t>
  </si>
  <si>
    <t>NÃO</t>
  </si>
  <si>
    <t>Pagamento com desconto à vista?</t>
  </si>
  <si>
    <t>Atualizado em: 30/01/2018</t>
  </si>
  <si>
    <t>Nº de Meses com Desconto</t>
  </si>
  <si>
    <t>ISENÇÃO</t>
  </si>
  <si>
    <t>50% DE DESCONTO</t>
  </si>
  <si>
    <t>Preencher os campos amarelos, apenas da coluna referente ao ano que deseja calcular</t>
  </si>
  <si>
    <t>VALOR DA ANUIDADE: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</si>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</sst>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16" fontId="1" fillId="2" borderId="1" xfId="0" quotePrefix="1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2" fontId="0" fillId="2" borderId="2" xfId="0" applyNumberFormat="1" applyFill="1" applyBorder="1"/>
    <xf numFmtId="0" fontId="2" fillId="0" borderId="0" xfId="0" applyFont="1"/>
    <xf numFmtId="2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3" fillId="0" borderId="0" xfId="0" applyFont="1"/>
    <xf numFmtId="2" fontId="4" fillId="4" borderId="1" xfId="0" applyNumberFormat="1" applyFont="1" applyFill="1" applyBorder="1"/>
    <xf numFmtId="0" fontId="0" fillId="3" borderId="2" xfId="0" applyNumberFormat="1" applyFill="1" applyBorder="1" applyAlignment="1" applyProtection="1">
      <alignment horizontal="right"/>
      <protection locked="0"/>
    </xf>
    <xf numFmtId="0" fontId="0" fillId="3" borderId="2" xfId="0" applyNumberFormat="1" applyFill="1" applyBorder="1" applyProtection="1">
      <protection locked="0"/>
    </xf>
    <xf numFmtId="0" fontId="5" fillId="0" borderId="0" xfId="0" applyFont="1"/>
    <xf numFmtId="0" fontId="6" fillId="2" borderId="2" xfId="0" applyFont="1" applyFill="1" applyBorder="1" applyAlignment="1">
      <alignment horizontal="right"/>
    </xf>
    <xf numFmtId="0" fontId="0" fillId="2" borderId="1" xfId="0" applyFont="1" applyFill="1" applyBorder="1"/>
    <xf numFmtId="2" fontId="0" fillId="2" borderId="2" xfId="0" applyNumberFormat="1" applyFont="1" applyFill="1" applyBorder="1"/>
    <xf numFmtId="0" fontId="4" fillId="4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219074</xdr:colOff>
      <xdr:row>1</xdr:row>
      <xdr:rowOff>190499</xdr:rowOff>
    </xdr:from>
    <xdr:to>
      <xdr:col>2</xdr:col>
      <xdr:colOff>234314</xdr:colOff>
      <xdr:row>11</xdr:row>
      <xdr:rowOff>62864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380999"/>
          <a:ext cx="1777365" cy="1777365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76198</xdr:rowOff>
    </xdr:from>
    <xdr:to>
      <xdr:col>17</xdr:col>
      <xdr:colOff>292875</xdr:colOff>
      <xdr:row>10</xdr:row>
      <xdr:rowOff>190499</xdr:rowOff>
    </xdr:to>
    <xdr:sp macro="" textlink="">
      <xdr:nvSpPr>
        <xdr:cNvPr id="3" name="CaixaDeTexto 2"/>
        <xdr:cNvSpPr txBox="1"/>
      </xdr:nvSpPr>
      <xdr:spPr>
        <a:xfrm>
          <a:off x="8258175" y="457198"/>
          <a:ext cx="3960000" cy="163830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 profissional </a:t>
          </a:r>
          <a:r>
            <a:rPr lang="pt-BR" sz="1100" u="sng"/>
            <a:t>recém formado</a:t>
          </a:r>
          <a:r>
            <a:rPr lang="pt-BR" sz="1100"/>
            <a:t> possui desconto de 50% a</a:t>
          </a:r>
          <a:r>
            <a:rPr lang="pt-BR" sz="1100" baseline="0"/>
            <a:t> partir do</a:t>
          </a:r>
          <a:r>
            <a:rPr lang="pt-BR" sz="1100"/>
            <a:t> mês de sua formatura e até o mês em que completa 2 anos de formado inclusive. </a:t>
          </a:r>
          <a:br>
            <a:rPr lang="pt-BR" sz="1100"/>
          </a:br>
          <a:r>
            <a:rPr lang="pt-BR" sz="1100"/>
            <a:t/>
          </a:r>
          <a:br>
            <a:rPr lang="pt-BR" sz="1100"/>
          </a:br>
          <a:r>
            <a:rPr lang="pt-BR" sz="1100"/>
            <a:t>E</a:t>
          </a:r>
          <a:r>
            <a:rPr lang="pt-BR" sz="1100" b="1"/>
            <a:t>xemplo: data de formatura em 15/02/2016</a:t>
          </a:r>
          <a:r>
            <a:rPr lang="pt-BR" sz="1100"/>
            <a:t/>
          </a:r>
          <a:br>
            <a:rPr lang="pt-BR" sz="1100"/>
          </a:br>
          <a:r>
            <a:rPr lang="pt-BR" sz="1100"/>
            <a:t>Profissional possui desconto até o mês de fevereiro de 2018, de forma que sua anuidade 2018 é composta por 2 meses com desconto (janeiro e fevereiro) e 10 meses integrais (março a dezembro).</a:t>
          </a:r>
        </a:p>
      </xdr:txBody>
    </xdr:sp>
    <xdr:clientData/>
  </xdr:twoCellAnchor>
  <xdr:twoCellAnchor>
    <xdr:from>
      <xdr:col>11</xdr:col>
      <xdr:colOff>0</xdr:colOff>
      <xdr:row>12</xdr:row>
      <xdr:rowOff>9524</xdr:rowOff>
    </xdr:from>
    <xdr:to>
      <xdr:col>17</xdr:col>
      <xdr:colOff>292873</xdr:colOff>
      <xdr:row>20</xdr:row>
      <xdr:rowOff>38100</xdr:rowOff>
    </xdr:to>
    <xdr:sp macro="" textlink="">
      <xdr:nvSpPr>
        <xdr:cNvPr id="4" name="CaixaDeTexto 3"/>
        <xdr:cNvSpPr txBox="1"/>
      </xdr:nvSpPr>
      <xdr:spPr>
        <a:xfrm>
          <a:off x="7019925" y="2295524"/>
          <a:ext cx="3950473" cy="156210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 profissional com mais de </a:t>
          </a:r>
          <a:r>
            <a:rPr lang="pt-BR" sz="1100" u="sng"/>
            <a:t>30 anos de formado</a:t>
          </a:r>
          <a:r>
            <a:rPr lang="pt-BR" sz="1100" baseline="0"/>
            <a:t> passa a receber o desconto de 50% já no mês em que completa os 30 anos.</a:t>
          </a:r>
        </a:p>
        <a:p>
          <a:endParaRPr lang="pt-BR" sz="1100" baseline="0"/>
        </a:p>
        <a:p>
          <a:r>
            <a:rPr lang="pt-BR" sz="1100" b="1" baseline="0"/>
            <a:t>Exemplo: data de formatura em 20/08/1988</a:t>
          </a:r>
          <a:r>
            <a:rPr lang="pt-BR" sz="1100" baseline="0"/>
            <a:t/>
          </a:r>
          <a:br>
            <a:rPr lang="pt-BR" sz="1100" baseline="0"/>
          </a:br>
          <a:r>
            <a:rPr lang="pt-BR" sz="1100" baseline="0"/>
            <a:t>Profissional possui desconto na anuidade 2018 a partir do mês de agosto inclusive. Sua anuidade, então, é composta por 7 meses em valor integral (janeiro a julho) e 5 meses com desconto (agosto a dezembro).</a:t>
          </a:r>
          <a:endParaRPr lang="pt-BR" sz="1100"/>
        </a:p>
      </xdr:txBody>
    </xdr:sp>
    <xdr:clientData/>
  </xdr:twoCellAnchor>
  <xdr:twoCellAnchor>
    <xdr:from>
      <xdr:col>11</xdr:col>
      <xdr:colOff>0</xdr:colOff>
      <xdr:row>25</xdr:row>
      <xdr:rowOff>9524</xdr:rowOff>
    </xdr:from>
    <xdr:to>
      <xdr:col>17</xdr:col>
      <xdr:colOff>302399</xdr:colOff>
      <xdr:row>32</xdr:row>
      <xdr:rowOff>190499</xdr:rowOff>
    </xdr:to>
    <xdr:sp macro="" textlink="">
      <xdr:nvSpPr>
        <xdr:cNvPr id="5" name="CaixaDeTexto 4"/>
        <xdr:cNvSpPr txBox="1"/>
      </xdr:nvSpPr>
      <xdr:spPr>
        <a:xfrm>
          <a:off x="7019925" y="4791074"/>
          <a:ext cx="3959999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 profissional com mais de 40 anos de </a:t>
          </a:r>
          <a:r>
            <a:rPr lang="pt-BR" sz="1100" u="sng"/>
            <a:t>registro</a:t>
          </a:r>
          <a:r>
            <a:rPr lang="pt-BR" sz="1100" baseline="0"/>
            <a:t> passa a ser isento da anuidade já no mês em que completa os 40 anos.</a:t>
          </a:r>
        </a:p>
        <a:p>
          <a:endParaRPr lang="pt-BR" sz="1100" baseline="0"/>
        </a:p>
        <a:p>
          <a:r>
            <a:rPr lang="pt-BR" sz="1100" b="1" baseline="0"/>
            <a:t>Exemplo: data de registro inicial em 28/02/1978</a:t>
          </a:r>
          <a:r>
            <a:rPr lang="pt-BR" sz="1100" baseline="0"/>
            <a:t/>
          </a:r>
          <a:br>
            <a:rPr lang="pt-BR" sz="1100" baseline="0"/>
          </a:br>
          <a:r>
            <a:rPr lang="pt-BR" sz="1100" baseline="0"/>
            <a:t>Profissional passa a ser isento no mês de fevereiro de 2018, de forma que sua anuidade 2018 é composta por um único mês (janeiro) com 50% de desconto - uma vez que este profissional já possui mais de 30 anos de formado.</a:t>
          </a:r>
        </a:p>
        <a:p>
          <a:endParaRPr lang="pt-BR" sz="1100"/>
        </a:p>
      </xdr:txBody>
    </xdr:sp>
    <xdr:clientData/>
  </xdr:twoCellAnchor>
  <xdr:twoCellAnchor>
    <xdr:from>
      <xdr:col>6</xdr:col>
      <xdr:colOff>28575</xdr:colOff>
      <xdr:row>26</xdr:row>
      <xdr:rowOff>95249</xdr:rowOff>
    </xdr:from>
    <xdr:to>
      <xdr:col>9</xdr:col>
      <xdr:colOff>514350</xdr:colOff>
      <xdr:row>32</xdr:row>
      <xdr:rowOff>180974</xdr:rowOff>
    </xdr:to>
    <xdr:sp macro="" textlink="">
      <xdr:nvSpPr>
        <xdr:cNvPr id="7" name="Texto explicativo retangular com cantos arredondados 6"/>
        <xdr:cNvSpPr/>
      </xdr:nvSpPr>
      <xdr:spPr>
        <a:xfrm>
          <a:off x="4305300" y="5067299"/>
          <a:ext cx="2266950" cy="1228725"/>
        </a:xfrm>
        <a:prstGeom prst="wedgeRoundRect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pt-BR" sz="1100" b="1"/>
            <a:t>ATENÇÃO!</a:t>
          </a:r>
        </a:p>
        <a:p>
          <a:pPr algn="l"/>
          <a:r>
            <a:rPr lang="pt-BR" sz="1100"/>
            <a:t>O </a:t>
          </a:r>
          <a:r>
            <a:rPr lang="pt-BR" sz="1100" baseline="0"/>
            <a:t>desconto é por tempo de </a:t>
          </a:r>
          <a:r>
            <a:rPr lang="pt-BR" sz="1100" u="sng" baseline="0"/>
            <a:t>formação</a:t>
          </a:r>
          <a:r>
            <a:rPr lang="pt-BR" sz="1100" baseline="0"/>
            <a:t> (aba Títulos no SICCAU) e a isenção é por tempo de </a:t>
          </a:r>
          <a:r>
            <a:rPr lang="pt-BR" sz="1100" u="sng" baseline="0"/>
            <a:t>contribuição</a:t>
          </a:r>
          <a:r>
            <a:rPr lang="pt-BR" sz="1100" baseline="0"/>
            <a:t> (aba Histórico de Registro no SICCAU).</a:t>
          </a:r>
          <a:endParaRPr lang="pt-BR" sz="1100"/>
        </a:p>
      </xdr:txBody>
    </xdr:sp>
    <xdr:clientData/>
  </xdr:twoCellAnchor>
  <xdr:twoCellAnchor>
    <xdr:from>
      <xdr:col>0</xdr:col>
      <xdr:colOff>171449</xdr:colOff>
      <xdr:row>26</xdr:row>
      <xdr:rowOff>28574</xdr:rowOff>
    </xdr:from>
    <xdr:to>
      <xdr:col>5</xdr:col>
      <xdr:colOff>464323</xdr:colOff>
      <xdr:row>31</xdr:row>
      <xdr:rowOff>66675</xdr:rowOff>
    </xdr:to>
    <xdr:sp macro="" textlink="">
      <xdr:nvSpPr>
        <xdr:cNvPr id="8" name="CaixaDeTexto 7"/>
        <xdr:cNvSpPr txBox="1"/>
      </xdr:nvSpPr>
      <xdr:spPr>
        <a:xfrm>
          <a:off x="171449" y="5000624"/>
          <a:ext cx="3959999" cy="990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Glossário</a:t>
          </a:r>
        </a:p>
        <a:p>
          <a:r>
            <a:rPr lang="pt-B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Meses integrais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meses nos quais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há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incidência de desconto de 50% na anuidade.</a:t>
          </a:r>
          <a:r>
            <a:rPr lang="pt-BR"/>
            <a:t> </a:t>
          </a:r>
        </a:p>
        <a:p>
          <a:r>
            <a:rPr lang="pt-BR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Meses com desconto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meses nos quais </a:t>
          </a:r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há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incidência de desconto de 50% na anuidade.</a:t>
          </a:r>
          <a:r>
            <a:rPr lang="pt-BR"/>
            <a:t> 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3"/>
  <sheetViews>
    <sheetView showGridLines="0" tabSelected="1" zoomScaleNormal="100" zoomScaleSheetLayoutView="100" workbookViewId="0">
      <selection activeCell="U21" sqref="U21"/>
    </sheetView>
  </sheetViews>
  <sheetFormatPr defaultRowHeight="15" x14ac:dyDescent="0.25"/>
  <cols>
    <col min="1" max="1" width="4" customWidth="1"/>
    <col min="2" max="2" width="26.42578125" bestFit="1" customWidth="1"/>
    <col min="3" max="3" width="5.7109375" customWidth="1"/>
    <col min="4" max="4" width="9.28515625" bestFit="1" customWidth="1"/>
    <col min="5" max="5" width="9.5703125" bestFit="1" customWidth="1"/>
    <col min="6" max="6" width="9.140625" customWidth="1"/>
    <col min="7" max="7" width="9.28515625" bestFit="1" customWidth="1"/>
    <col min="8" max="9" width="8.7109375" customWidth="1"/>
    <col min="10" max="10" width="9.5703125" bestFit="1" customWidth="1"/>
    <col min="11" max="11" width="4.85546875" customWidth="1"/>
  </cols>
  <sheetData>
    <row r="2" spans="2:20" x14ac:dyDescent="0.25">
      <c r="L2" s="22" t="s">
        <v>12</v>
      </c>
    </row>
    <row r="3" spans="2:20" x14ac:dyDescent="0.25">
      <c r="D3" s="3" t="s">
        <v>0</v>
      </c>
      <c r="E3" s="14" t="s">
        <v>1</v>
      </c>
      <c r="F3" s="3" t="s">
        <v>5</v>
      </c>
      <c r="G3" s="4" t="s">
        <v>2</v>
      </c>
      <c r="H3" s="17">
        <v>0.5</v>
      </c>
      <c r="I3" s="5">
        <v>0.6</v>
      </c>
      <c r="J3" s="6" t="s">
        <v>2</v>
      </c>
    </row>
    <row r="4" spans="2:20" x14ac:dyDescent="0.25">
      <c r="D4" s="7">
        <v>2012</v>
      </c>
      <c r="E4" s="15">
        <v>369.39</v>
      </c>
      <c r="F4" s="13">
        <f>E4*0.9</f>
        <v>332.45100000000002</v>
      </c>
      <c r="G4" s="13">
        <f>+E4/12</f>
        <v>30.782499999999999</v>
      </c>
      <c r="H4" s="16">
        <f>+E4/2</f>
        <v>184.69499999999999</v>
      </c>
      <c r="I4" s="13">
        <f>H4*0.9</f>
        <v>166.22550000000001</v>
      </c>
      <c r="J4" s="13">
        <f>+H4/12</f>
        <v>15.391249999999999</v>
      </c>
      <c r="T4" s="18" t="s">
        <v>6</v>
      </c>
    </row>
    <row r="5" spans="2:20" x14ac:dyDescent="0.25">
      <c r="D5" s="7">
        <v>2013</v>
      </c>
      <c r="E5" s="15">
        <v>391.37</v>
      </c>
      <c r="F5" s="13">
        <f t="shared" ref="F5:F10" si="0">E5*0.9</f>
        <v>352.233</v>
      </c>
      <c r="G5" s="13">
        <f t="shared" ref="G5:G9" si="1">+E5/12</f>
        <v>32.614166666666669</v>
      </c>
      <c r="H5" s="16">
        <f t="shared" ref="H5:H9" si="2">+E5/2</f>
        <v>195.685</v>
      </c>
      <c r="I5" s="13">
        <f t="shared" ref="I5:I10" si="3">H5*0.9</f>
        <v>176.1165</v>
      </c>
      <c r="J5" s="13">
        <f t="shared" ref="J5:J9" si="4">+H5/12</f>
        <v>16.307083333333335</v>
      </c>
      <c r="T5" s="18" t="s">
        <v>7</v>
      </c>
    </row>
    <row r="6" spans="2:20" x14ac:dyDescent="0.25">
      <c r="D6" s="7">
        <v>2014</v>
      </c>
      <c r="E6" s="15">
        <v>413.21</v>
      </c>
      <c r="F6" s="13">
        <f t="shared" si="0"/>
        <v>371.88900000000001</v>
      </c>
      <c r="G6" s="13">
        <f t="shared" si="1"/>
        <v>34.434166666666663</v>
      </c>
      <c r="H6" s="16">
        <f t="shared" si="2"/>
        <v>206.60499999999999</v>
      </c>
      <c r="I6" s="13">
        <f t="shared" si="3"/>
        <v>185.94450000000001</v>
      </c>
      <c r="J6" s="13">
        <f t="shared" si="4"/>
        <v>17.217083333333331</v>
      </c>
      <c r="T6" s="18"/>
    </row>
    <row r="7" spans="2:20" x14ac:dyDescent="0.25">
      <c r="D7" s="7">
        <v>2015</v>
      </c>
      <c r="E7" s="15">
        <v>439.38</v>
      </c>
      <c r="F7" s="13">
        <f t="shared" si="0"/>
        <v>395.44200000000001</v>
      </c>
      <c r="G7" s="13">
        <f t="shared" si="1"/>
        <v>36.615000000000002</v>
      </c>
      <c r="H7" s="16">
        <f t="shared" si="2"/>
        <v>219.69</v>
      </c>
      <c r="I7" s="13">
        <f t="shared" si="3"/>
        <v>197.721</v>
      </c>
      <c r="J7" s="13">
        <f t="shared" si="4"/>
        <v>18.307500000000001</v>
      </c>
    </row>
    <row r="8" spans="2:20" x14ac:dyDescent="0.25">
      <c r="D8" s="7">
        <v>2016</v>
      </c>
      <c r="E8" s="15">
        <v>487.57</v>
      </c>
      <c r="F8" s="13">
        <f t="shared" si="0"/>
        <v>438.81299999999999</v>
      </c>
      <c r="G8" s="13">
        <f t="shared" si="1"/>
        <v>40.630833333333335</v>
      </c>
      <c r="H8" s="16">
        <f t="shared" si="2"/>
        <v>243.785</v>
      </c>
      <c r="I8" s="13">
        <f t="shared" si="3"/>
        <v>219.40649999999999</v>
      </c>
      <c r="J8" s="13">
        <f t="shared" si="4"/>
        <v>20.315416666666668</v>
      </c>
    </row>
    <row r="9" spans="2:20" x14ac:dyDescent="0.25">
      <c r="D9" s="7">
        <v>2017</v>
      </c>
      <c r="E9" s="16">
        <v>523.6</v>
      </c>
      <c r="F9" s="13">
        <f t="shared" si="0"/>
        <v>471.24</v>
      </c>
      <c r="G9" s="13">
        <f t="shared" si="1"/>
        <v>43.633333333333333</v>
      </c>
      <c r="H9" s="16">
        <f t="shared" si="2"/>
        <v>261.8</v>
      </c>
      <c r="I9" s="13">
        <f t="shared" si="3"/>
        <v>235.62</v>
      </c>
      <c r="J9" s="13">
        <f t="shared" si="4"/>
        <v>21.816666666666666</v>
      </c>
    </row>
    <row r="10" spans="2:20" x14ac:dyDescent="0.25">
      <c r="D10" s="7">
        <v>2018</v>
      </c>
      <c r="E10" s="16">
        <v>533.78</v>
      </c>
      <c r="F10" s="13">
        <f t="shared" si="0"/>
        <v>480.40199999999999</v>
      </c>
      <c r="G10" s="13">
        <f t="shared" ref="G10" si="5">+E10/12</f>
        <v>44.481666666666662</v>
      </c>
      <c r="H10" s="16">
        <f t="shared" ref="H10" si="6">+E10/2</f>
        <v>266.89</v>
      </c>
      <c r="I10" s="13">
        <f t="shared" si="3"/>
        <v>240.20099999999999</v>
      </c>
      <c r="J10" s="13">
        <f t="shared" ref="J10" si="7">+H10/12</f>
        <v>22.240833333333331</v>
      </c>
    </row>
    <row r="13" spans="2:20" x14ac:dyDescent="0.25">
      <c r="B13" s="2" t="s">
        <v>13</v>
      </c>
      <c r="C13" s="2"/>
      <c r="D13" s="2"/>
      <c r="E13" s="2"/>
      <c r="F13" s="2"/>
      <c r="G13" s="2"/>
      <c r="H13" s="2"/>
    </row>
    <row r="15" spans="2:20" ht="15.75" x14ac:dyDescent="0.25">
      <c r="B15" s="10"/>
      <c r="C15" s="10"/>
      <c r="D15" s="23">
        <v>2012</v>
      </c>
      <c r="E15" s="23">
        <v>2013</v>
      </c>
      <c r="F15" s="23">
        <v>2014</v>
      </c>
      <c r="G15" s="23">
        <v>2015</v>
      </c>
      <c r="H15" s="23">
        <v>2016</v>
      </c>
      <c r="I15" s="23">
        <v>2017</v>
      </c>
      <c r="J15" s="23">
        <v>2018</v>
      </c>
    </row>
    <row r="16" spans="2:20" x14ac:dyDescent="0.25">
      <c r="B16" s="9" t="s">
        <v>3</v>
      </c>
      <c r="D16" s="21"/>
      <c r="E16" s="21"/>
      <c r="F16" s="21"/>
      <c r="G16" s="21"/>
      <c r="H16" s="21"/>
      <c r="I16" s="21"/>
      <c r="J16" s="21"/>
    </row>
    <row r="17" spans="2:12" x14ac:dyDescent="0.25">
      <c r="B17" s="10" t="s">
        <v>4</v>
      </c>
      <c r="C17" s="10"/>
      <c r="D17" s="11">
        <f>+D16*G4</f>
        <v>0</v>
      </c>
      <c r="E17" s="11">
        <f>+E16*G5</f>
        <v>0</v>
      </c>
      <c r="F17" s="11">
        <f>+F16*G6</f>
        <v>0</v>
      </c>
      <c r="G17" s="11">
        <f>+G16*G7</f>
        <v>0</v>
      </c>
      <c r="H17" s="11">
        <f>+H16*G8</f>
        <v>0</v>
      </c>
      <c r="I17" s="11">
        <f>+I16*G9</f>
        <v>0</v>
      </c>
      <c r="J17" s="11">
        <f>+J16*G10</f>
        <v>0</v>
      </c>
    </row>
    <row r="18" spans="2:12" x14ac:dyDescent="0.25">
      <c r="B18" s="9" t="s">
        <v>10</v>
      </c>
      <c r="D18" s="21"/>
      <c r="E18" s="21"/>
      <c r="F18" s="21"/>
      <c r="G18" s="21"/>
      <c r="H18" s="21"/>
      <c r="I18" s="21"/>
      <c r="J18" s="21"/>
    </row>
    <row r="19" spans="2:12" x14ac:dyDescent="0.25">
      <c r="B19" s="10" t="s">
        <v>4</v>
      </c>
      <c r="C19" s="10"/>
      <c r="D19" s="11">
        <f>+D18*J4</f>
        <v>0</v>
      </c>
      <c r="E19" s="11">
        <f>+E18*J5</f>
        <v>0</v>
      </c>
      <c r="F19" s="11">
        <f>+F18*J6</f>
        <v>0</v>
      </c>
      <c r="G19" s="11">
        <f>+G18*J7</f>
        <v>0</v>
      </c>
      <c r="H19" s="11">
        <f>+H18*J8</f>
        <v>0</v>
      </c>
      <c r="I19" s="11">
        <f>+I18*J9</f>
        <v>0</v>
      </c>
      <c r="J19" s="11">
        <f>+J18*J10</f>
        <v>0</v>
      </c>
    </row>
    <row r="20" spans="2:12" x14ac:dyDescent="0.25">
      <c r="B20" s="8"/>
    </row>
    <row r="21" spans="2:12" x14ac:dyDescent="0.25">
      <c r="B21" s="24" t="s">
        <v>15</v>
      </c>
      <c r="C21" s="24"/>
      <c r="D21" s="25">
        <f t="shared" ref="D21:I21" si="8">+D17+D19</f>
        <v>0</v>
      </c>
      <c r="E21" s="25">
        <f t="shared" si="8"/>
        <v>0</v>
      </c>
      <c r="F21" s="25">
        <f t="shared" si="8"/>
        <v>0</v>
      </c>
      <c r="G21" s="25">
        <f t="shared" si="8"/>
        <v>0</v>
      </c>
      <c r="H21" s="25">
        <f t="shared" si="8"/>
        <v>0</v>
      </c>
      <c r="I21" s="25">
        <f t="shared" si="8"/>
        <v>0</v>
      </c>
      <c r="J21" s="25">
        <f>+J17+J19</f>
        <v>0</v>
      </c>
    </row>
    <row r="23" spans="2:12" x14ac:dyDescent="0.25">
      <c r="B23" s="10" t="s">
        <v>8</v>
      </c>
      <c r="C23" s="10"/>
      <c r="D23" s="20" t="s">
        <v>7</v>
      </c>
      <c r="E23" s="20" t="s">
        <v>7</v>
      </c>
      <c r="F23" s="20" t="s">
        <v>7</v>
      </c>
      <c r="G23" s="20" t="s">
        <v>7</v>
      </c>
      <c r="H23" s="20" t="s">
        <v>7</v>
      </c>
      <c r="I23" s="20" t="s">
        <v>7</v>
      </c>
      <c r="J23" s="20" t="s">
        <v>7</v>
      </c>
    </row>
    <row r="24" spans="2:12" x14ac:dyDescent="0.25">
      <c r="L24" s="22" t="s">
        <v>11</v>
      </c>
    </row>
    <row r="25" spans="2:12" ht="15.75" x14ac:dyDescent="0.25">
      <c r="B25" s="26" t="s">
        <v>14</v>
      </c>
      <c r="C25" s="26"/>
      <c r="D25" s="19">
        <f t="shared" ref="D25:I25" si="9">IF(D23="SIM", D21*0.9,D21)</f>
        <v>0</v>
      </c>
      <c r="E25" s="19">
        <f t="shared" si="9"/>
        <v>0</v>
      </c>
      <c r="F25" s="19">
        <f t="shared" si="9"/>
        <v>0</v>
      </c>
      <c r="G25" s="19">
        <f t="shared" si="9"/>
        <v>0</v>
      </c>
      <c r="H25" s="19">
        <f t="shared" si="9"/>
        <v>0</v>
      </c>
      <c r="I25" s="19">
        <f t="shared" si="9"/>
        <v>0</v>
      </c>
      <c r="J25" s="19">
        <f>IF(J23="SIM", J21*0.9,J21)</f>
        <v>0</v>
      </c>
    </row>
    <row r="27" spans="2:12" x14ac:dyDescent="0.25">
      <c r="B27" s="1"/>
    </row>
    <row r="28" spans="2:12" x14ac:dyDescent="0.25">
      <c r="L28" s="1"/>
    </row>
    <row r="33" spans="2:2" x14ac:dyDescent="0.25">
      <c r="B33" s="12" t="s">
        <v>9</v>
      </c>
    </row>
  </sheetData>
  <sheetProtection algorithmName="SHA-512" hashValue="s+LBjdmfD2cqmhew1SxclYACiHMcFz1GAUHwt4Q1MUuj7XkJn4a4atucsQu61aIJWSfdWR5vfyS9qjabPVhc6A==" saltValue="PZ4KZ7xrd0wGCRk8VeCKVw==" spinCount="100000" sheet="1" objects="1" scenarios="1"/>
  <mergeCells count="1">
    <mergeCell ref="B25:C25"/>
  </mergeCells>
  <dataValidations count="1">
    <dataValidation type="list" allowBlank="1" showInputMessage="1" showErrorMessage="1" sqref="D23:J23">
      <formula1>$T$4:$T$5</formula1>
    </dataValidation>
  </dataValidations>
  <pageMargins left="0.511811024" right="0.511811024" top="0.78740157499999996" bottom="0.78740157499999996" header="0.31496062000000002" footer="0.31496062000000002"/>
  <pageSetup scale="85" orientation="portrait" verticalDpi="0" r:id="rId1"/>
  <ignoredErrors>
    <ignoredError sqref="H4:H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Simulação Anuidades</vt:lpstr>
      <vt:lpstr>'Simulação Anuidades'!Area_de_impressao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Deny Almeida Pereira</dc:creator>
  <cp:lastModifiedBy>Giselle Medeiros Lima</cp:lastModifiedBy>
  <dcterms:created xsi:type="dcterms:W3CDTF">2017-05-30T19:10:57Z</dcterms:created>
  <dcterms:modified xsi:type="dcterms:W3CDTF">2018-02-01T17:53:39Z</dcterms:modified>
</cp:coreProperties>
</file>