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50"/>
  </bookViews>
  <sheets>
    <sheet name="S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 l="1"/>
  <c r="G135" i="1"/>
  <c r="F135" i="1"/>
  <c r="E135" i="1"/>
  <c r="H134" i="1"/>
  <c r="H133" i="1"/>
  <c r="H132" i="1"/>
  <c r="H131" i="1"/>
  <c r="H130" i="1"/>
  <c r="H129" i="1"/>
  <c r="H135" i="1" s="1"/>
  <c r="G128" i="1"/>
  <c r="F128" i="1"/>
  <c r="E128" i="1"/>
  <c r="H127" i="1"/>
  <c r="H128" i="1" s="1"/>
  <c r="G126" i="1"/>
  <c r="F126" i="1"/>
  <c r="E126" i="1"/>
  <c r="H125" i="1"/>
  <c r="H124" i="1"/>
  <c r="H123" i="1"/>
  <c r="H122" i="1"/>
  <c r="H121" i="1"/>
  <c r="H126" i="1" s="1"/>
  <c r="G120" i="1"/>
  <c r="F120" i="1"/>
  <c r="E120" i="1"/>
  <c r="H119" i="1"/>
  <c r="H118" i="1"/>
  <c r="H117" i="1"/>
  <c r="H120" i="1" s="1"/>
  <c r="G116" i="1"/>
  <c r="F116" i="1"/>
  <c r="E116" i="1"/>
  <c r="H115" i="1"/>
  <c r="H116" i="1" s="1"/>
  <c r="G114" i="1"/>
  <c r="F114" i="1"/>
  <c r="E114" i="1"/>
  <c r="H113" i="1"/>
  <c r="H112" i="1"/>
  <c r="H111" i="1"/>
  <c r="H110" i="1"/>
  <c r="H114" i="1" s="1"/>
  <c r="G109" i="1"/>
  <c r="F109" i="1"/>
  <c r="E109" i="1"/>
  <c r="H108" i="1"/>
  <c r="H107" i="1"/>
  <c r="H106" i="1"/>
  <c r="H105" i="1"/>
  <c r="H109" i="1" s="1"/>
  <c r="G104" i="1"/>
  <c r="F104" i="1"/>
  <c r="E104" i="1"/>
  <c r="H103" i="1"/>
  <c r="H102" i="1"/>
  <c r="H104" i="1" s="1"/>
  <c r="H101" i="1"/>
  <c r="G101" i="1"/>
  <c r="F101" i="1"/>
  <c r="E101" i="1"/>
  <c r="H100" i="1"/>
  <c r="H99" i="1"/>
  <c r="H98" i="1"/>
  <c r="H97" i="1"/>
  <c r="H96" i="1"/>
  <c r="G96" i="1"/>
  <c r="F96" i="1"/>
  <c r="E96" i="1"/>
  <c r="H95" i="1"/>
  <c r="G94" i="1"/>
  <c r="F94" i="1"/>
  <c r="E94" i="1"/>
  <c r="H93" i="1"/>
  <c r="H94" i="1" s="1"/>
  <c r="G92" i="1"/>
  <c r="F92" i="1"/>
  <c r="E92" i="1"/>
  <c r="H91" i="1"/>
  <c r="H92" i="1" s="1"/>
  <c r="G90" i="1"/>
  <c r="F90" i="1"/>
  <c r="E90" i="1"/>
  <c r="H89" i="1"/>
  <c r="H88" i="1"/>
  <c r="H90" i="1" s="1"/>
  <c r="G87" i="1"/>
  <c r="F87" i="1"/>
  <c r="E87" i="1"/>
  <c r="H86" i="1"/>
  <c r="H85" i="1"/>
  <c r="H84" i="1"/>
  <c r="H83" i="1"/>
  <c r="H87" i="1" s="1"/>
  <c r="G82" i="1"/>
  <c r="F82" i="1"/>
  <c r="E82" i="1"/>
  <c r="H81" i="1"/>
  <c r="H80" i="1"/>
  <c r="H82" i="1" s="1"/>
  <c r="G79" i="1"/>
  <c r="F79" i="1"/>
  <c r="E79" i="1"/>
  <c r="H78" i="1"/>
  <c r="H77" i="1"/>
  <c r="H79" i="1" s="1"/>
  <c r="G76" i="1"/>
  <c r="F76" i="1"/>
  <c r="E76" i="1"/>
  <c r="H75" i="1"/>
  <c r="H74" i="1"/>
  <c r="H73" i="1"/>
  <c r="H71" i="1"/>
  <c r="H76" i="1" s="1"/>
  <c r="G70" i="1"/>
  <c r="F70" i="1"/>
  <c r="E70" i="1"/>
  <c r="H69" i="1"/>
  <c r="H68" i="1"/>
  <c r="H67" i="1"/>
  <c r="H66" i="1"/>
  <c r="H65" i="1"/>
  <c r="H64" i="1"/>
  <c r="H63" i="1"/>
  <c r="H62" i="1"/>
  <c r="H61" i="1"/>
  <c r="H60" i="1"/>
  <c r="H70" i="1" s="1"/>
  <c r="G59" i="1"/>
  <c r="F59" i="1"/>
  <c r="E59" i="1"/>
  <c r="H58" i="1"/>
  <c r="H57" i="1"/>
  <c r="H56" i="1"/>
  <c r="H59" i="1" s="1"/>
  <c r="F55" i="1"/>
  <c r="E55" i="1"/>
  <c r="G54" i="1"/>
  <c r="H54" i="1" s="1"/>
  <c r="G53" i="1"/>
  <c r="H53" i="1" s="1"/>
  <c r="H52" i="1"/>
  <c r="G51" i="1"/>
  <c r="F51" i="1"/>
  <c r="E51" i="1"/>
  <c r="H50" i="1"/>
  <c r="H51" i="1" s="1"/>
  <c r="G49" i="1"/>
  <c r="F49" i="1"/>
  <c r="E49" i="1"/>
  <c r="E137" i="1" s="1"/>
  <c r="E143" i="1" s="1"/>
  <c r="H48" i="1"/>
  <c r="H47" i="1"/>
  <c r="H49" i="1" s="1"/>
  <c r="G46" i="1"/>
  <c r="F46" i="1"/>
  <c r="E46" i="1"/>
  <c r="H45" i="1"/>
  <c r="H44" i="1"/>
  <c r="H43" i="1"/>
  <c r="H42" i="1"/>
  <c r="H41" i="1"/>
  <c r="H40" i="1"/>
  <c r="H39" i="1"/>
  <c r="H38" i="1"/>
  <c r="H37" i="1"/>
  <c r="H46" i="1" s="1"/>
  <c r="H36" i="1"/>
  <c r="G36" i="1"/>
  <c r="F36" i="1"/>
  <c r="E36" i="1"/>
  <c r="H35" i="1"/>
  <c r="H34" i="1"/>
  <c r="H33" i="1"/>
  <c r="G32" i="1"/>
  <c r="F32" i="1"/>
  <c r="F137" i="1" s="1"/>
  <c r="F143" i="1" s="1"/>
  <c r="E32" i="1"/>
  <c r="H31" i="1"/>
  <c r="H30" i="1"/>
  <c r="H23" i="1"/>
  <c r="G23" i="1"/>
  <c r="F23" i="1"/>
  <c r="E23" i="1"/>
  <c r="H21" i="1"/>
  <c r="G21" i="1"/>
  <c r="F21" i="1"/>
  <c r="E21" i="1"/>
  <c r="H19" i="1"/>
  <c r="G19" i="1"/>
  <c r="F19" i="1"/>
  <c r="E19" i="1"/>
  <c r="H17" i="1"/>
  <c r="G17" i="1"/>
  <c r="F17" i="1"/>
  <c r="E17" i="1"/>
  <c r="F15" i="1"/>
  <c r="E15" i="1"/>
  <c r="E24" i="1" s="1"/>
  <c r="E142" i="1" s="1"/>
  <c r="E144" i="1" s="1"/>
  <c r="G14" i="1"/>
  <c r="H14" i="1" s="1"/>
  <c r="H15" i="1" s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24" i="1" s="1"/>
  <c r="H142" i="1" s="1"/>
  <c r="G7" i="1"/>
  <c r="F7" i="1"/>
  <c r="F24" i="1" s="1"/>
  <c r="F142" i="1" s="1"/>
  <c r="E7" i="1"/>
  <c r="H55" i="1" l="1"/>
  <c r="F144" i="1"/>
  <c r="H32" i="1"/>
  <c r="H137" i="1" s="1"/>
  <c r="H143" i="1" s="1"/>
  <c r="H144" i="1" s="1"/>
  <c r="G55" i="1"/>
  <c r="G137" i="1" s="1"/>
  <c r="G143" i="1" s="1"/>
  <c r="G15" i="1"/>
  <c r="G24" i="1" s="1"/>
  <c r="G142" i="1" s="1"/>
  <c r="G144" i="1" l="1"/>
</calcChain>
</file>

<file path=xl/sharedStrings.xml><?xml version="1.0" encoding="utf-8"?>
<sst xmlns="http://schemas.openxmlformats.org/spreadsheetml/2006/main" count="339" uniqueCount="179">
  <si>
    <t>DIÁRIAS, AJUDA DE CUSTOS DESLOCAMENTO EM SETEMBRO/2018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</si>
  <si>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</si>
  <si>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</si>
  <si>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</si>
  <si>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</si>
  <si>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</si>
  <si>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</si>
  <si>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</si>
  <si>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</si>
  <si>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</si>
  <si>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</si>
  <si>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Antonio Couto Nunes</t>
  </si>
  <si>
    <t>Empregado</t>
  </si>
  <si>
    <t>Pagamento de 1 Ajuda de Custo 2 sem pernoite (1 refeição) Estadual, 2 Diária com pernoite (hotel e 2 refeições) Estadual a Antonio Couto Nunes referente a: CONV. 369/2018 Reunião de Aproximação Institucional com Prefeitura de Joinville, Joinville/SC, 05/09/2018; CONV. 378/2018 Reunião de Aproximação Institucional com Prefeitura de Balneário, Balneário Camboriú/SC, 06/09/2018; CONV. 372/2018 Apresentação do Plano de Implementação de Assistência Técnica, Joinville/SC, entre 05/09/2018 e 06/09/2018, ida:04/09/2018, volta:06/09/2018.</t>
  </si>
  <si>
    <t>Antonio Couto Nunes Total</t>
  </si>
  <si>
    <t>Carmen Eugenia Alvarez Patrón</t>
  </si>
  <si>
    <t>Pagamento de 1 Deslocamento Urbano (despesas com táxi) Nacional, 1 Ajuda de Custo 1 sem pernoite (2 refeições) Nacional a Carmen Eugenia Alvarez Patrón referente a: CONV. 406/2018 “Seminário de Exercício Profissional do CAU/RS” - Carmen, Porto Alegre - RS, 14/09/2018.</t>
  </si>
  <si>
    <t>Carmen Eugenia Alvarez Patrón Total</t>
  </si>
  <si>
    <t>Fernando Augusto Yudyro Hayashi</t>
  </si>
  <si>
    <t>Pagamento de 1 Deslocamento Urbano (despesas com táxi) Nacional, 1 Ajuda de Custo 1 sem pernoite (2 refeições) Nacional a Fernando Augusto Yudyro Hayashi referente a: CONV. 407/2018 “Seminário de Exercício Profissional do CAU/RS” - Hayashi, Porto Alegre - RS, 13/09/2018.</t>
  </si>
  <si>
    <t>Fernando Augusto Yudyro Hayashi Total</t>
  </si>
  <si>
    <t>Fillipe Douglas Maia</t>
  </si>
  <si>
    <t>Pagamento de 5 Diária com pernoite (hotel e 2 refeições) Nacional, 1 Deslocamento Urbano (despesas com táxi) Nacional, 1 Reembolso de Passagem Rodoviária, 1 Ajuda de Custo 1 sem pernoite (2 refeições) Nacional a Fillipe Douglas Maia referente a: CONV. 351/2018 Congresso de Boas Práticas em Contratos e Compras Públicas Fillip, Bonito - MS, entre 03/09/2018 e 06/09/2018, ida:02/09/2018, volta:08/09/2018.</t>
  </si>
  <si>
    <t>Fillipe Douglas Maia Total</t>
  </si>
  <si>
    <t>Letícia Hasckel Gewehr</t>
  </si>
  <si>
    <t>Pagamento de 1 Ajuda de Custo 1 sem pernoite (2 refeições) Nacional, 1 Deslocamento Urbano (despesas com táxi) Nacional, 5 Diária com pernoite (hotel e 2 refeições) Nacional a Letícia Hasckel Gewehr referente a: CONV. 350/2018 Congresso de Boas Práticas em Contratos e Compras Públicas Letícia, Bonito - MS, entre 03/09/2018 e 06/09/2018, ida:02/09/2018, volta:10/09/2018. DESCONTADO o valor R$ 253,90 em função do preço da passagem de retorno em data diferente, por solicitação da passageira, ser mais cara.</t>
  </si>
  <si>
    <t>Letícia Hasckel Gewehr Total</t>
  </si>
  <si>
    <t>Lilian Laudina Caovilla</t>
  </si>
  <si>
    <t>Pagamento de 1 Ajuda de Custo 2 sem pernoite (1 refeição) Estadual, 2 Diária com pernoite (hotel e 2 refeições) Estadual, 1 Deslocamento Urbano (despesas com táxi) Estadual a Lilian Laudina Caovilla referente a: CONV. 390/2018 Reunião GERFISC e GT PGI - Lilian, Florianópolis/SC, entre 10/09/2018 e 11/09/2018, ida:09/09/2018, volta:11/09/2018.</t>
  </si>
  <si>
    <t>Lilian Laudina Caovilla Total</t>
  </si>
  <si>
    <t>Marina Lemos Lameiras</t>
  </si>
  <si>
    <t>Pagamento de 1 Ajuda de Custo 1 sem pernoite (2 refeições) Estadual, 1 Diária com pernoite (hotel e 2 refeições) Estadual, 1 Deslocamento Urbano (despesas com táxi) Estadual a Marina Lemos Lameiras referente a: CONV. 392/2018 Reunião GERFISC - Marina, Florianópolis/SC, ida:09/09/2018, volta:10/09/2018.</t>
  </si>
  <si>
    <t>Marina Lemos Lameiras Total</t>
  </si>
  <si>
    <t>Mayara Regina de Souza</t>
  </si>
  <si>
    <t>Pagamento de 1 Deslocamento Urbano (despesas com táxi) Estadual, 2 Diária com pernoite (hotel e 2 refeições) Estadual a Mayara Regina de Souza referente a: CONV. 391/2018 Reunião GERFISC e GT PGI - Mayara, Florianópolis/SC, entre 10/09/2018 e 11/09/2018, ida:09/09/2018, volta:11/09/2018.</t>
  </si>
  <si>
    <t>Mayara Regina de Souza Total</t>
  </si>
  <si>
    <t>Tatiana Moreira Feres de Melo</t>
  </si>
  <si>
    <t>Pagamento de 2 Auxílio estacionamento, 2 Diária com pernoite (hotel e 2 refeições) Estadual, 1 Ajuda de Custo 2 sem pernoite (1 refeição) Estadual a Tatiana Moreira Feres de Melo referente a: CONV. 373/2018 Apresentação do Plano de Implementação de Assistência Técnica, Joinville/SC, entre 05/09/2018 e 06/09/2018; CONV. 370/2018 Reunião de Aproximação Institucional com Prefeitura de Joinville, Joinville/SC, 05/09/2018; CONV. 379/2018 Reunião de Aproximação Institucional com Prefeitura de Balneário, Balneário Camboriú/SC, 06/09/2018; ida:04/09/2018, volta:06/09/2018.</t>
  </si>
  <si>
    <t>Tatiana Moreira Feres de Melo Total</t>
  </si>
  <si>
    <t>Total - Funcionários</t>
  </si>
  <si>
    <t>CONSELHEIROS/CONVIDADOS</t>
  </si>
  <si>
    <t>Ângelo Marcos Vieira de Arruda</t>
  </si>
  <si>
    <t>Convidado</t>
  </si>
  <si>
    <t>Pagamento de 50 Auxílio deslocamento, 1 Ajuda de Custo 1 sem pernoite (2 refeições) Estadual a Ângelo Marcos Vieira de Arruda referente a: CONV. 352/2018 21ª Reunião Ordinária CEAU-CAU/SC - Ângelo Arruda, Florianópolis/SC, entre 04/09/2018 e 04/09/2018, ida:04/09/2018, volta:04/09/2018.</t>
  </si>
  <si>
    <t>Pagamento de 1 Ajuda de Custo 2 sem pernoite (1 refeição) Estadual, 376 Auxílio deslocamento, 1 Diária com pernoite (hotel e 2 refeições) Estadual a Ângelo Marcos Vieira de Arruda referente a: CONVITE PRES CAU/SC Nº 048/2018 Apresentação do Plano de Implementação de Assistência Técnica do CAU, Joinville/SC, 05/09/2018, ida:05/09/2018, volta:06/09/2018.</t>
  </si>
  <si>
    <t>Ângelo Marcos Vieira de Arruda Total</t>
  </si>
  <si>
    <t>Christiane Müller</t>
  </si>
  <si>
    <t>Conselheiro</t>
  </si>
  <si>
    <t>Pagamento de 1 Deslocamento Urbano (despesas com táxi) Estadual, 1 Diária com pernoite (hotel e 2 refeições) Estadual, 1 Ajuda de Custo 1 sem pernoite (2 refeições) Estadual, 136 Reembolso de Passagem Rodoviária a Christiane Müller referente a: CONV. 386/2018 4ª Reunião Extraordinária CED-CAU/SC- Christiane Müller, Florianópolis/SC, 12/09/2018, ida:11/09/2018, volta:12/09/2018.</t>
  </si>
  <si>
    <t>Pagamento de 1 Ajuda de Custo 2 sem pernoite (1 refeição) Estadual, 1 Diária com pernoite (hotel e 2 refeições) Estadual, 1 Deslocamento Urbano (despesas com táxi) Estadual a Christiane Müller referente a: CONV. 395/2018 83ª Reunião Plenária do CAU/SC - Christiane Muller, Florianópolis/SC, 14/09/2018, ida:13/09/2018, volta:15/09/2018.</t>
  </si>
  <si>
    <t>Pagamento COMPLEMENTAR de Reembolso de Passagem Rodoviária.</t>
  </si>
  <si>
    <t>Christiane Müller Total</t>
  </si>
  <si>
    <t>Claudia Elisa Poletto</t>
  </si>
  <si>
    <t>Pagamento de 1 Ajuda de Custo 1 sem pernoite (2 refeições) Estadual, 1 Auxílio estacionamento, 111 Auxílio deslocamento a Claudia Elisa Poletto referente a: CONV. 292/2018 Formatura UNIFEBE - Claudia, Brusque/SC, 24/08/2018.</t>
  </si>
  <si>
    <t>Pagamento de 131 Auxílio deslocamento, 1 Auxílio estacionamento, 1 Ajuda de Custo 1 sem pernoite (2 refeições) Estadual a Claudia Elisa Poletto referente a: CONV. 326/2018 8ª Reunião Ordinária CED-CAU/SC, Florianópolis/SC, 29/08/2018.</t>
  </si>
  <si>
    <t>Pagamento de 1 Auxílio estacionamento, 131 Auxílio deslocamento, 1 Ajuda de Custo 1 sem pernoite (2 refeições) Estadual a Claudia Elisa Poletto referente a: CONV. 329/2018 8ª Reunião Ordinária CATHIS-CAU/SC, Florianópolis/SC, 28/08/2018.</t>
  </si>
  <si>
    <t>Pagamento de 1 Auxílio estacionamento, 1 Ajuda de Custo 1 sem pernoite (2 refeições) Estadual, 131 Auxílio deslocamento a Claudia Elisa Poletto referente a: CONV. 347/2018 8ª Reunião Ordinária do Conselho Diretor - Claudia, Florianópolis/SC, 04/09/2018.</t>
  </si>
  <si>
    <t>Pagamento de 1 Ajuda de Custo 1 sem pernoite (2 refeições) Estadual, 1 Auxílio estacionamento, 184 Auxílio deslocamento a Claudia Elisa Poletto referente a: CONV. 358/2018 Reunião de Aproximação Institucional com Prefeitura de Blumenau, Blumenau/SC, 03/09/2018; CONV. 360/2018 Apresentação do Plano de Implementação de Assistência Técnica, Blumenau/SC, 03/09/2018.</t>
  </si>
  <si>
    <t>Pagamento de 1 Ajuda de Custo 1 sem pernoite (2 refeições) Estadual, 1 Auxílio estacionamento, 131 Auxílio deslocamento a Claudia Elisa Poletto referente a: CONV. 382/2018 4ª Reunião Extraordinária CED-CAU/SC, Florianópolis/SC, 12/09/2018.</t>
  </si>
  <si>
    <t>Pagamento de 1 Auxílio estacionamento, 131 Auxílio deslocamento, 1 Ajuda de Custo 1 sem pernoite (2 refeições) Estadual a Claudia Elisa Poletto referente a: CONV. 408/2018 9ª Reunião Ordinária CATHIS-CAU/SC, Florianópolis/SC, 18/09/2018.</t>
  </si>
  <si>
    <t>Pagamento de 1 Ajuda de Custo 1 sem pernoite (2 refeições) Estadual, 131 Auxílio deslocamento, 1 Auxílio estacionamento a Claudia Elisa Poletto referente a: CONV. 402/2018 9ª Reunião Ordinária CED-CAU/SC, Florianópolis/SC, 19/09/2018.</t>
  </si>
  <si>
    <t>Pagamento de 131 Auxílio deslocamento, 1 Auxílio estacionamento, 1 Ajuda de Custo 1 sem pernoite (2 refeições) Estadual a Claudia Elisa Poletto referente a: 83ª Sessão Plenária Ordinária do CAU/SC no dia 14 de setembro de 2018, Florianópolis/SC, 14/09/2018.</t>
  </si>
  <si>
    <t>Claudia Elisa Poletto Total</t>
  </si>
  <si>
    <t>Cristina dos Santos Reinert</t>
  </si>
  <si>
    <t>Pagamento de 1 Deslocamento Urbano (despesas com táxi) Nacional, 3 Diária com pernoite (hotel e 2 refeições) Nacional a Cristina dos Santos Reinert referente a: CONV. 388/2018 Seminário “Arquitetura e Urbanismo: da Formação à Atribuição Profissional”, São Paulo - SP, entre 05/09/2018 e 06/09/2018, ida:04/09/2018, volta:07/09/2018.</t>
  </si>
  <si>
    <t>Pagamento de 352 Auxílio deslocamento, 1 Diária com pernoite (hotel e 2 refeições) Estadual, 1 Auxílio estacionamento a Cristina dos Santos Reinert referente a: CONV. 411/2018 9ª Reunião Ordinária CEP-CAU/SC- Cristina dos Santos Reinert, Florianópolis/SC, 18/09/2018.</t>
  </si>
  <si>
    <t>Cristina dos Santos Reinert Total</t>
  </si>
  <si>
    <t>Daniel Rodrigues da Silva</t>
  </si>
  <si>
    <t>Pagamento de 110 Reembolso de Passagem Rodoviária, 2 Diária com pernoite (hotel e 2 refeições) Nacional, 1 Ajuda de Custo 1 sem pernoite (2 refeições) Nacional, 1 Deslocamento Urbano (despesas com táxi) Nacional a Daniel Rodrigues Da Silva referente a: CONV. 389/2018 Seminário “Arq. e Urb.: da Formação à Atribuição Prof." - Daniel, São Paulo - SP, entre 05/09/2018 e 06/09/2018, ida:04/09/2018, volta:06/09/2018.</t>
  </si>
  <si>
    <t>Daniel Rodrigues da Silva Total</t>
  </si>
  <si>
    <t>Daniela Pareja Garcia Sarmento</t>
  </si>
  <si>
    <t>Pagamento de 147 Auxílio deslocamento, 1 Ajuda de Custo 1 sem pernoite (2 refeições) Estadual, 1 Diária com pernoite (hotel e 2 refeições) Estadual, 1 Auxílio estacionamento a Daniela Pareja Garcia Sarmento referente a: Atividades Administrativas 28 e 29/08 - Daniela Sarmento, Florianópolis/SC, ida:28/08/2018, volta:29/08/2018.</t>
  </si>
  <si>
    <t>Pagamento de 1 Deslocamento Urbano (despesas com táxi) Estadual, 1 Ajuda de Custo 1 sem pernoite (2 refeições) Estadual, 3 Diária com pernoite (hotel e 2 refeições) Estadual, 1 Reembolso de Passagem Rodoviária a Daniela Pareja Garcia Sarmento referente a: Atividades Administrativas 04 a 07/09 - Daniela, Florianópolis/SC, ida:04/09/2018, volta:07/09/2018.</t>
  </si>
  <si>
    <t>Pagamento de 1 Ajuda de Custo 1 sem pernoite (2 refeições) Nacional, 3 Diária com pernoite (hotel e 2 refeições) Estadual, 2 Diária com pernoite (hotel e 2 refeições) Nacional, 1 Ajuda de Custo 2 sem pernoite (1 refeição) Estadual, 1 Deslocamento Urbano (despesas com táxi) Estadual, 1 Deslocamento Urbano (despesas com táxi) Nacional a Daniela Pareja Garcia Sarmento referente a: Seminário Bairros HistóricosSP/ 83°Plenária/Ativ. Administrativas - Daniela Sarmento., Florianópolis/SC, ida:09/09/2018, volta:14/09/2018.</t>
  </si>
  <si>
    <t>Daniela Pareja Garcia Sarmento Total</t>
  </si>
  <si>
    <t>Diego Daniel</t>
  </si>
  <si>
    <t>Pagamento de 433 Auxílio deslocamento, 1 Auxílio estacionamento, 1 Diária com pernoite (hotel e 2 refeições) Estadual a Diego Daniel referente a: CONV. 330/2018 8ª Reunião Ordinária CEF-CAU/SC - Diego, Florianópolis/SC, entre 27/08/2018 e 27/08/2018, ida:26/08/2018, volta:27/08/2018.</t>
  </si>
  <si>
    <t>Pagamento de 3 Diária com pernoite (hotel e 2 refeições) Nacional, 0,50 Deslocamento Urbano (despesas com táxi) Nacional, 1 Ajuda de Custo 2 sem pernoite (1 refeição) Nacional, 124 Auxílio deslocamento a Diego Daniel referente a: CONV. 349/2018 “Seminário Arquitetura e Urbanismo”: da Formação à Atribuição, São Paulo - SP, entre 05/09/2018 e 06/09/2018, ida:04/09/2018, volta:07/09/2018, Profissional - Diego.</t>
  </si>
  <si>
    <t>Pagamento de 433 Auxílio deslocamento, 1 Diária com pernoite (hotel e 2 refeições) Estadual, 1 Ajuda de Custo 2 sem pernoite (1 refeição) Estadual, 1 Auxílio estacionamento a Diego Daniel referente a: CONV. 412/2018 9ª Reunião Ordinária CEF-CAU/SC Diego Daniel, Florianópolis/SC, 17/09/2018, ida:16/09/2018, volta:17/09/2018.</t>
  </si>
  <si>
    <t>Diego Daniel Total</t>
  </si>
  <si>
    <t>Everson Martins</t>
  </si>
  <si>
    <t>Pagamento de 1 Ajuda de Custo 1 sem pernoite (2 refeições) Estadual, 1 Reembolso de Passagem Rodoviária, 1 Deslocamento Urbano (despesas com táxi) Estadual a Everson Martins referente a: CONV. 294/2018 Formatura FURB - Everson, Blumenau/SC,17/08/2018.</t>
  </si>
  <si>
    <t>Pagamento de 1 Diária com pernoite (hotel e 2 refeições) Estadual, 1 Deslocamento Urbano (despesas com táxi) Estadual, 1 Reembolso de Passagem Rodoviária, 1 Ajuda de Custo 1 sem pernoite (2 refeições) Estadual a Everson Martins referente a: CONV. 348/2018 “Inauguração da nova sede do CRECI/11ª Região-SC” - Everson, Florianópolis/SC, 27/08/2018; CONV. 329/2018 8ª Reunião Ordinária CATHIS-CAU/SC, Florianópolis/SC, 28/08/2018, ida:27/08/2018, volta:28/08/2018.</t>
  </si>
  <si>
    <t>Pagamento de 1 Deslocamento Urbano (despesas com táxi) Estadual, 1 Reembolso de Passagem Rodoviária, 1 Ajuda de Custo 1 sem pernoite (2 refeições) Estadual a Everson Martins referente a: CONV. 326/2018 8ª Reunião Ordinária CED-CAU/SC, Florianópolis/SC, 29/08/2018.</t>
  </si>
  <si>
    <t>Pagamento de 1 Ajuda de Custo 1 sem pernoite (2 refeições) Estadual, 1 Deslocamento Urbano (despesas com táxi) Estadual, 1 Reembolso de Passagem Rodoviária a Everson Martins referente a: CONV. 354/2018 7ª Reunião da Rede de Controle da Gestão Pública em 2018 -Everson, Florianópolis/SC, 31/08/2018.</t>
  </si>
  <si>
    <t>Pagamento de 1 Deslocamento Urbano (despesas com táxi) Nacional, 3 Diária com pernoite (hotel e 2 refeições) Nacional a Everson Martins referente a: CONV. 384/2018 “7º Treinamento Técnico para as Assessorias das CED dos CAU/UFs”, Brasília - DF, entre 13/09/2018 e 14/09/2018, ida:12/09/2018, volta:15/09/2018.</t>
  </si>
  <si>
    <t>Pagamento de 66 Reembolso de Passagem Rodoviária, 1 Deslocamento Urbano (despesas com táxi) Estadual, 1 Ajuda de Custo 1 sem pernoite (2 refeições) Estadual a Everson Martins referente a: CONV. 346/2018 8ª Reunião Ordinária do Conselho Diretor, Florianópolis/SC, 04/09/2018.</t>
  </si>
  <si>
    <t>Pagamento de 1 Ajuda de Custo 1 sem pernoite (2 refeições) Estadual, 0,50 Deslocamento Urbano (despesas com táxi) Estadual, 27 Reembolso de Passagem Rodoviária a Everson Martins referente a: CONV. 361/2018 Apresentação do Plano de Implem. de Assistência Técnica- Everson, Blumenau/SC, entre 03/09/2018 e 06/09/2018, ida:03/09/2018, volta:03/09/2018; CONV. 359/2018 Reunião de Aproximação Institucional com Prefeitura de Blumenau., Blumenau/SC, 03/09/2018.</t>
  </si>
  <si>
    <t>Pagamento de 1 Ajuda de Custo 1 sem pernoite (2 refeições) Estadual, 0,50 Deslocamento Urbano (despesas com táxi) Estadual a Everson Martins referente a: CONV. 376/2018 Reunião de Aprox. Inst. com Prefeitura de Balneário Camboriú, Balneário Camboriú/SC, 06/09/2018.</t>
  </si>
  <si>
    <t>Pagamento de 37,50 Reembolso de Passagem Rodoviária, 0,50 Deslocamento Urbano (despesas com táxi) Estadual, 1 Ajuda de Custo 1 sem pernoite (2 refeições) Estadual a Everson Martins referente a: CONV. 363/2018 Reunião de Aprox. Inst. Prefeitura de Joinville - EVERSON., Joinville/SC, 05/09/2018.</t>
  </si>
  <si>
    <t>Everson Martins Total</t>
  </si>
  <si>
    <t>Fabio Vieira Silva</t>
  </si>
  <si>
    <t>Pagamento de 50 Auxílio deslocamento, 1 Auxílio estacionamento, 1 Ajuda de Custo 1 sem pernoite (2 refeições) Estadual a Fabio Vieira Silva referente a: CONV. 322/2018 8ª Reunião Ordinária CEP-CAU/SC, Florianópolis/SC, entre 28/08/2018 e 28/08/2018, ida:28/08/2018, volta:28/08/2018.</t>
  </si>
  <si>
    <t>-</t>
  </si>
  <si>
    <t>CANCELADA</t>
  </si>
  <si>
    <t>Pagamento de 1 Ajuda de Custo 1 sem pernoite (2 refeições) Estadual, 1 Auxílio estacionamento, 50 Auxílio deslocamento a Fabio Vieira Silva referente a: CONV. 405/2018 9ª Reunião Ordinária CPUA-CAU/SC, Florianópolis/SC, 19/09/2018.</t>
  </si>
  <si>
    <t>Pagamento de 1 Ajuda de Custo 1 sem pernoite (2 refeições) Estadual, 1 Auxílio estacionamento, 50 Auxílio deslocamento a Fabio Vieira Silva referente a: CONV. 400/2018 9ª Reunião Ordinária CEP-CAU/SC, Florianópolis/SC, 18/09/2018.</t>
  </si>
  <si>
    <t>Pagamento de 1 Ajuda de Custo 2 sem pernoite (1 refeição) Estadual, 50 Auxílio deslocamento, 1 Auxílio estacionamento a Fabio Vieira Silva referente a: CONV. 416/2018 3ª Reunião Extraordinária CEP-CAU/SC, Florianópolis/SC, 25/09/2018.</t>
  </si>
  <si>
    <t>Fabio Vieira Silva Total</t>
  </si>
  <si>
    <t>Felipe Braibante Kaspary</t>
  </si>
  <si>
    <t>Pagamento de 1 Ajuda de Custo 2 sem pernoite (1 refeição) Estadual a Felipe Braibante Kaspary referente a: CONV. 381/2018 Apresentação do Plano de Implementação de Assist. Téc.- KAspary, Balneário Camboriú/SC, 06/09/2018.</t>
  </si>
  <si>
    <t>Pagamento de 1 Ajuda de Custo 1 sem pernoite (2 refeições) Estadual, 1 Deslocamento Urbano (despesas com táxi) Estadual, 26,50 Reembolso de Passagem Rodoviária a Felipe Braibante Kaspary referente a: CONV. 415/2018 9ª Reunião Ordinária COAF-CAU/SC - Felipe Braibante Kaspary, Florianópolis/SC, 17/09/2018.</t>
  </si>
  <si>
    <t>Felipe Braibante Kaspary Total</t>
  </si>
  <si>
    <t>Gabriela Morais Pereira</t>
  </si>
  <si>
    <t>Pagamento de 1 Ajuda de Custo 1 sem pernoite (2 refeições) Estadual, 1 Auxílio estacionamento, 239 Auxílio deslocamento a Gabriela Morais Pereira referente a: 83ª Sessão Plenária Ordinária do CAU/SC no dia 14 de setembro de 2018, Florianópolis/SC, 14/09/2018.</t>
  </si>
  <si>
    <t>Pagamento de 239 Auxílio deslocamento, 1 Ajuda de Custo 1 sem pernoite (2 refeições) Estadual, 1 Auxílio estacionamento a Gabriela Morais Pereira referente a: CONV. 401/2018 9ª Reunião Ordinária CEF-CAU/SC, Florianópolis/SC, 17/09/2018, ida:16/09/2018.</t>
  </si>
  <si>
    <t>Gabriela Morais Pereira Total</t>
  </si>
  <si>
    <t>Jaqueline Andrade</t>
  </si>
  <si>
    <t>Pagamento de 1 Ajuda de Custo 2 sem pernoite (1 refeição) Estadual, 0,50 Deslocamento Urbano (despesas com táxi) Estadual a Jaqueline Andrade referente a: CONV. 267/2018 Formatura UNISUL - Florianópolis - Jaqueline, Florianópolis/SC, 18/08/2018.</t>
  </si>
  <si>
    <t>Pagamento de 1 Ajuda de Custo 2 sem pernoite (1 refeição) Estadual, 0,50 Deslocamento Urbano (despesas com táxi) Estadual a Jaqueline Andrade referente a: CONV. 321/2018 8ª Reunião Ordinária CEF-CAU/SC, Florianópolis/SC, 27/08/2018;</t>
  </si>
  <si>
    <t>Pagamento de 0,50 Deslocamento Urbano (despesas com táxi) Estadual, 1 Ajuda de Custo 2 sem pernoite (1 refeição) Estadual a Jaqueline Andrade referente a: CONV. 328/2018 8ª Reunião Ordinária CPUA-CAU/SC, Florianópolis/SC, 29/08/2018.</t>
  </si>
  <si>
    <t>Pagamento de 1 Ajuda de Custo 1 sem pernoite (2 refeições) Estadual, 1 Ajuda de Custo 2 sem pernoite (1 refeição) Estadual, 1 Deslocamento Urbano (despesas com táxi) Estadual a Jaqueline Andrade referente a: CONV. 355/2018 Reunião Ord. da Comissão de Direito Urbanístico-Jaqueline Andrade, Florianópolis/SC, 06/09/2018; CONV. 345/2018 21ª Reunião Ordinária CEAU-CAU/SC, Florianópolis/SC, 04/09/2018; CONV. 346/2018 8ª Reunião Ordinária do Conselho Diretor, Florianópolis/SC, 04/09/2018, Ida:04/09/2018, volta:06/09/2018.</t>
  </si>
  <si>
    <t>Jaqueline Andrade Total</t>
  </si>
  <si>
    <t>João Villanova Gallardo</t>
  </si>
  <si>
    <t>Pagamento de 1 Ajuda de Custo 1 sem pernoite (2 refeições) Estadual, 1 Auxílio estacionamento, 93 Auxílio deslocamento a João Villanova Gallardo referente a: 83ª Sessão Plenária Ordinária do CAU/SC no dia 14 de setembro de 2018, Florianópolis/SC,14/09/2018.</t>
  </si>
  <si>
    <t>Pagamento de 3 Diária com pernoite (hotel e 2 refeições) Estadual, 4 Auxílio estacionamento, 1 Ajuda de Custo 1 sem pernoite (2 refeições) Estadual, 1 Deslocamento Urbano (despesas com táxi) Estadual a João Villanova Gallardo referente a: CONVITE PRES CAU/SC Nº 043/2018 Apres. do Plano de Implem. de Assistência Téc. do CAU-João Gallardo, Chapecó/SC, entre 13 e 14/08/2018, ida:12/08/2018, volta:15/08/2018.</t>
  </si>
  <si>
    <t>João Villanova Gallardo Total</t>
  </si>
  <si>
    <t>Juliana Córdula Dreher de Andrade</t>
  </si>
  <si>
    <t>Pagamento de 50 Auxílio deslocamento, 1 Ajuda de Custo 2 sem pernoite (1 refeição) Estadual, 1 Auxílio estacionamento a Juliana Córdula Dreher de Andrade referente a: CONV. 357/2018 Reunião Ordinária da Comissão de Direito Urbanístico – OAB/SC, Florianópolis/SC, 06/09/2018.</t>
  </si>
  <si>
    <t>Juliana Córdula Dreher de Andrade Total</t>
  </si>
  <si>
    <t>Leonardo Porto Bragaglia</t>
  </si>
  <si>
    <t>Pagamento de 1 Ajuda de Custo 1 sem pernoite (2 refeições) Estadual, 1 Deslocamento Urbano (despesas com táxi) Estadual, 1 Diária com pernoite (hotel e 2 refeições) Estadual a Leonardo Porto Bragaglia referente a: 83ª Sessão Plenária Ordinária do CAU/SC no dia 14 de setembro de 2018, Florianópolis/SC, ida:13/09/2018, volta:14/09/2018.</t>
  </si>
  <si>
    <t>Leonardo Porto Bragaglia Total</t>
  </si>
  <si>
    <t>Luiz Eduardo Sarmento Araújo</t>
  </si>
  <si>
    <t>Pagamento de 1 Deslocamento Urbano (despesas com táxi) Nacional, 1 Ajuda de Custo 1 sem pernoite (2 refeições) Nacional, 1 Diária com pernoite (hotel e 2 refeições) Nacional a Luiz Eduardo Sarmento Araújo referente a: CONVITE PRES CAU/SC Nº 046/2018 Apresentação do Plano de Implementação de Assistência Técnica do CAU, Joinville/SC, entre 05/09/2018 e 06/09/2018, ida:05/09/2018, volta:07/09/2018.</t>
  </si>
  <si>
    <t>Luiz Eduardo Sarmento Araújo Total</t>
  </si>
  <si>
    <t>Luiz Fernando Motta Zanoni</t>
  </si>
  <si>
    <t>Pagamento de 0,50 Deslocamento Urbano (despesas com táxi) Estadual, 1 Ajuda de Custo 1 sem pernoite (2 refeições) Estadual a Luiz Fernando Motta Zanoni referente a: CONV. 322/2018 8ª Reunião Ordinária CEP-CAU/SC, Florianópolis/SC, entre 28/08/2018 e 28/08/2018, ida:28/08/2018, volta:28/08/2018.</t>
  </si>
  <si>
    <t>Pagamento de 1 Auxílio estacionamento, 50 Auxílio deslocamento, 1 Ajuda de Custo 1 sem pernoite (2 refeições) Estadual a Luiz Fernando Motta Zanoni referente a: CONV. 353/2018 21ª Reunião Ordinária CEAU-CAU/SC - Luiz Fernando Zanoni, Florianópolis/SC, 04/09/2018.</t>
  </si>
  <si>
    <t>Pagamento de 1 Auxílio estacionamento, 50 Auxílio deslocamento, 1 Ajuda de Custo 1 sem pernoite (2 refeições) Estadual a Luiz Fernando Motta Zanoni referente a: CONV. 400/2018 9ª Reunião Ordinária CEP-CAU/SC, Florianópolis/SC, 18/09/2018.</t>
  </si>
  <si>
    <t>Pagamento de 1 Ajuda de Custo 2 sem pernoite (1 refeição) Estadual, 1 Auxílio estacionamento, 50 Auxílio deslocamento a Luiz Fernando Motta Zanoni referente a: CONV. 416/2018 3ª Reunião Extraordinária CEP-CAU/SC, Florianópolis/SC, 25/09/2018.</t>
  </si>
  <si>
    <t>Luiz Fernando Motta Zanoni Total</t>
  </si>
  <si>
    <t>Mateus Szomorovszky</t>
  </si>
  <si>
    <t>Pagamento de 1 Ajuda de Custo 1 sem pernoite (2 refeições) Estadual, 50 Auxílio deslocamento, 1 Auxílio estacionamento a Mateus Szomorovszky referente a: CONV. 366/2018 Reunião de Aproximação Institucional com Prefeitura de Joinville, Joinville/SC; CONV. 368/2018 Apresentação do Plano de Implementação de Assistência Técnica, Joinville/SC, 05/09/2018.</t>
  </si>
  <si>
    <t>Pagamento de 363 Auxílio deslocamento, 1 Auxílio estacionamento, 1 Ajuda de Custo 1 sem pernoite (2 refeições) Estadual a Mateus Szomorovszky referente a: CONV. 322/2018 8ª Reunião Ordinária CEP-CAU/SC, Florianópolis/SC, 28/08/2018.</t>
  </si>
  <si>
    <t>Mateus Szomorovszky Total</t>
  </si>
  <si>
    <t>Maurício Andre Giusti</t>
  </si>
  <si>
    <t>Pagamento de 1 Auxílio estacionamento, 276 Auxílio deslocamento, 1 Ajuda de Custo 1 sem pernoite (2 refeições) Estadual a Maurício Andre Giusti referente a: CONV. 331/2018 8ª Reunião Ordinária COAF-CAU/SC - Maurício, Florianópolis/SC, entre 27/08/2018 e 27/08/2018, ida:27/08/2018, volta:28/08/2018.</t>
  </si>
  <si>
    <t>DESCONTADO R$ 460 referente às taxas de cancelamento das passagens aéreas compradas para a reunião da COAF Julho/2018, para a qual o Sr. Mauricio, sem justificativa, não compareceu.</t>
  </si>
  <si>
    <t>Pagamento de 262 Auxílio deslocamento, 1 Ajuda de Custo 1 sem pernoite (2 refeições) Estadual a Maurício Andre Giusti referente a: CONV. 342/2018 CAU nas Escolas - Maurício, Chapecó/SC, entre 28/08/2018 e 28/08/2018, ida:28/08/2018, volta:28/08/2018.</t>
  </si>
  <si>
    <t>Pagamento de 131 Auxílio deslocamento, 1 Diária com pernoite (hotel e 2 refeições) Estadual, 1 Deslocamento Urbano (despesas com táxi) Estadual, 1 Auxílio estacionamento, 1 Ajuda de Custo 1 sem pernoite (2 refeições) Estadual a Maurício Andre Giusti referente a: CONV. 409/2018 9ª Reunião Ordinária COAF-CAU/SC - Mauricio Andre Giusti, Florianópolis/SC, 17/09/2018, ida:16/09/2018, volta:17/09/2018.</t>
  </si>
  <si>
    <t>Maurício Andre Giusti Total</t>
  </si>
  <si>
    <t>Patrícia Figueiredo Sarquis Herden</t>
  </si>
  <si>
    <t>Pagamento de 1 Ajuda de Custo 1 sem pernoite (2 refeições) Estadual, 0,50 Deslocamento Urbano (despesas com táxi) Estadual a Patrícia Figueiredo Sarquis Herden referente a: CONV. 218/2018 “Simpósio de Orientação aos Conselheiros do CAU/SC”, Florianópolis/SC, entre 12/07/2018 e 12/07/2018, ida:12/07/2018, volta:12/07/2018.</t>
  </si>
  <si>
    <t>Pagamento de 0,50 Deslocamento Urbano (despesas com táxi) Estadual, 1 Ajuda de Custo 1 sem pernoite (2 refeições) Estadual a Patrícia Figueiredo Sarquis Herden referente a: CONV. 244/2018 Workshop Síndicos Planning - Florianópolis - Patrícia, Florianópolis/SC, entre 18/07/2018 e 18/07/2018, ida:18/08/2018, volta:18/08/2018.</t>
  </si>
  <si>
    <t>Pagamento de 1 Ajuda de Custo 2 sem pernoite (1 refeição) Estadual, 0,50 Deslocamento Urbano (despesas com táxi) Estadual a Patrícia Figueiredo Sarquis Herden referente a: CONV. 289/2018 82ª Reunião Plenária do CAU/SC - Patrícia, Florianópolis/SC, entre 10/08/2018 e 10/08/2018, ida:10/08/2018, volta:10/08/2018.</t>
  </si>
  <si>
    <t>Pagamento de 0,50 Deslocamento Urbano (despesas com táxi) Estadual, 1 Ajuda de Custo 2 sem pernoite (1 refeição) Estadual a Patrícia Figueiredo Sarquis Herden referente a: CONV. 314/2018 “III Encontro Estadual de Gestores Municipais de Convênios” e, Florianópolis/SC, entre 16/08/2018 e 16/08/2018, ida:16/08/2018, volta:16/08/2018, “I Seminário Catarinense de Engenharia e Arquitetura no Setor Público” - Patrícia.</t>
  </si>
  <si>
    <t>Patrícia Figueiredo Sarquis Herden Total</t>
  </si>
  <si>
    <t>Rodrigo Althoff Medeiros</t>
  </si>
  <si>
    <t>Pagamento de 1 Ajuda de Custo 2 sem pernoite (1 refeição) Estadual, 1 Diária com pernoite (hotel e 2 refeições) Estadual, 272 Auxílio deslocamento a Rodrigo Althoff Medeiros referente a: 83ª Sessão Plenária Ordinária do CAU/SC no dia 14 de setembro de 2018, Florianópolis/SC, entre 14/09/2018 e 14/09/2018, ida:13/09/2018, volta:14/09/2018.</t>
  </si>
  <si>
    <t>Rodrigo Althoff Medeiros Total</t>
  </si>
  <si>
    <t>Rodrigo Kirck Rebêlo</t>
  </si>
  <si>
    <t>Pagamento de 191 Auxílio deslocamento, 1 Ajuda de Custo 1 sem pernoite (2 refeições) Estadual, 1 Auxílio estacionamento a Rodrigo Kirck Rebêlo referente a: CONV. 327/2018 8ª Reunião Ordinária COAF-CAU/SC, Florianópolis/SC, entre 27/08/2018 e 27/08/2018, ida:27/08/2018, volta:27/08/2018.</t>
  </si>
  <si>
    <t>Pagamento de 191 Auxílio deslocamento, 1 Auxílio estacionamento, 1 Ajuda de Custo 1 sem pernoite (2 refeições) Estadual a Rodrigo Kirck Rebêlo referente a: CONV. 346/2018 8ª Reunião Ordinária do Conselho Diretor, Florianópolis/SC, 04/09/2018.</t>
  </si>
  <si>
    <t>Pagamento de 1 Auxílio estacionamento, 191 Auxílio deslocamento, 1 Ajuda de Custo 1 sem pernoite (2 refeições) Estadual a Rodrigo Kirck Rebêlo referente a: 83ª Sessão Plenária Ordinária do CAU/SC no dia 14 de setembro de 2018, Florianópolis/SC, 14/09/2018.</t>
  </si>
  <si>
    <t>Rodrigo Kirck Rebêlo Total</t>
  </si>
  <si>
    <t>Rosana Silveira</t>
  </si>
  <si>
    <t>Pagamento COMPLEMENTAR de Reembolso de Combustível.</t>
  </si>
  <si>
    <t>Pagamento de 3 Diária com pernoite (hotel e 2 refeições) Nacional, 1 Deslocamento Urbano (despesas com táxi) Nacional, 1 Ajuda de Custo 1 sem pernoite (2 refeições) Nacional, 1 Auxílio estacionamento a Rosana Silveira referente a: CONV. 297/2018 15º Seminário Regional da CED-CAU/BR - Rosana, Recife - PE, entre 23/08/2018 e 24/08/2018, ida:22/08/2018, volta:25/08/2018.</t>
  </si>
  <si>
    <t>Pagamento de 1 Auxílio estacionamento, 50 Auxílio deslocamento, 1 Ajuda de Custo 1 sem pernoite (2 refeições) Estadual a Rosana Silveira referente a: CONV. 329/2018 8ª Reunião Ordinária CATHIS-CAU/SC, Florianópolis/SC, 28/08/2018.</t>
  </si>
  <si>
    <t>Pagamento de 1 Ajuda de Custo 1 sem pernoite (2 refeições) Estadual, 1 Auxílio estacionamento, 50 Auxílio deslocamento a Rosana Silveira referente a: CONV. 326/2018 8ª Reunião Ordinária CED-CAU/SC, Florianópolis/SC, 29/08/2018.</t>
  </si>
  <si>
    <t>Pagamento de 366 Auxílio deslocamento, 1 Ajuda de Custo 2 sem pernoite (1 refeição) Estadual, 2 Diária com pernoite (hotel e 2 refeições) Estadual a Rosana Silveira referente a: CONV. 375/2018 Reunião de Aproximação Institucional com Prefeitura BC - Rosana, Balneário Camboriú/SC, 06/09/2018; CONV. 364/2018 Apresentação do Plano de Implementação CATHIS - ROSANA, Joinville/SC, 05 e 06/09/2018; CONV. 362/2018 Reunião de Aprox. Insti. Prefeitura de Joinville- ROSANA, Joinville/SC, 05/09/2018, ida:04/09/2018, volta:06/09/2018.</t>
  </si>
  <si>
    <t>Rosana Silveira Total</t>
  </si>
  <si>
    <t>Silvana Maria Hall</t>
  </si>
  <si>
    <t>Pagamento de 1 Ajuda de Custo 2 sem pernoite (1 refeição) Estadual, 1 Auxílio estacionamento, 89 Auxílio deslocamento a Silvana Maria Hall referente a: CONV. 383/2018 “V Seminário Regional de Arquitetura e I Seminário Regional de Engenharias”, Itá/SC, 31/08/2018.</t>
  </si>
  <si>
    <t>Silvana Maria Hall Total</t>
  </si>
  <si>
    <t>Silvya Helena Caprario</t>
  </si>
  <si>
    <t>Pagamento de 1 Ajuda de Custo 1 sem pernoite (2 refeições) Estadual, 1 Auxílio estacionamento, 50 Auxílio deslocamento a Silvya Helena Caprario referente a: CONV. 341/2018 “5º Seminário de Acessibilidade – Cidade para pessoas” - Silvya, Florianópolis/SC, 12/09/2018.</t>
  </si>
  <si>
    <t>Pagamento de 1 Ajuda de Custo 1 sem pernoite (2 refeições) Estadual, 1 Auxílio estacionamento, 50 Auxílio deslocamento a Silvya Helena Caprario referente a: CONV. 356/2018 Reunião Ordinária da Comissão de Direito Urbanístico – OAB/SC, Florianópolis/SC, ida:06/09/2018, volta:07/09/2018.</t>
  </si>
  <si>
    <t>Pagamento de 50 Auxílio deslocamento, 1 Ajuda de Custo 1 sem pernoite (2 refeições) Estadual, 1 Auxílio estacionamento a Silvya Helena Caprario referente a: 83ª Sessão Plenária Ordinária do CAU/SC no dia 14 de setembro de 2018, Florianópolis/SC, 14/09/2018.</t>
  </si>
  <si>
    <t>Pagamento de 1 Ajuda de Custo 1 sem pernoite (2 refeições) Estadual, 50 Auxílio deslocamento, 1 Auxílio estacionamento a Silvya Helena Caprario referente a: CONV. 403/2018 9ª Reunião Ordinária COAF-CAU/SC, Florianópolis/SC, 17/09/2018.</t>
  </si>
  <si>
    <t>Pagamento de 50 Auxílio deslocamento, 1 Auxílio estacionamento, 1 Ajuda de Custo 1 sem pernoite (2 refeições) Estadual a Silvya Helena Caprario referente a: CONV. 405/2018 9ª Reunião Ordinária CPUA-CAU/SC, Florianópolis/SC, 19/09/2018.</t>
  </si>
  <si>
    <t>Pagamento de 50 Auxílio deslocamento, 1 Ajuda de Custo 1 sem pernoite (2 refeições) Estadual, 1 Auxílio estacionamento a Silvya Helena Caprario referente a: "CONV. 419/2018 Seminário “Consolidação Da Lei Brasileira De Inclusão- Silvya, Florianópolis/SC,18/09/2018.</t>
  </si>
  <si>
    <t>Silvya Helena Caprario Total</t>
  </si>
  <si>
    <t>CANCELADO</t>
  </si>
  <si>
    <t>Total - Conselheiros e Convidados</t>
  </si>
  <si>
    <t>RESUMO DE SETEMBRO</t>
  </si>
  <si>
    <t>Total Geral</t>
  </si>
  <si>
    <t>Atualizado em 04/12/2018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</si>
</sst>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showGridLines="0" tabSelected="1" zoomScaleNormal="100" workbookViewId="0">
      <selection activeCell="I143" sqref="I143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67.5" outlineLevel="2" x14ac:dyDescent="0.25">
      <c r="A6" s="6">
        <v>492</v>
      </c>
      <c r="B6" s="7">
        <v>43354</v>
      </c>
      <c r="C6" s="8" t="s">
        <v>11</v>
      </c>
      <c r="D6" s="8" t="s">
        <v>12</v>
      </c>
      <c r="E6" s="9">
        <v>650</v>
      </c>
      <c r="F6" s="9">
        <v>65</v>
      </c>
      <c r="G6" s="9">
        <v>0</v>
      </c>
      <c r="H6" s="9">
        <v>715</v>
      </c>
      <c r="I6" s="8" t="s">
        <v>13</v>
      </c>
    </row>
    <row r="7" spans="1:9" s="10" customFormat="1" outlineLevel="1" x14ac:dyDescent="0.25">
      <c r="A7" s="11"/>
      <c r="B7" s="12"/>
      <c r="C7" s="13" t="s">
        <v>14</v>
      </c>
      <c r="D7" s="14"/>
      <c r="E7" s="15">
        <f>SUBTOTAL(9,E6:E6)</f>
        <v>650</v>
      </c>
      <c r="F7" s="15">
        <f>SUBTOTAL(9,F6:F6)</f>
        <v>65</v>
      </c>
      <c r="G7" s="15">
        <f>SUBTOTAL(9,G6:G6)</f>
        <v>0</v>
      </c>
      <c r="H7" s="15">
        <f>SUBTOTAL(9,H6:H6)</f>
        <v>715</v>
      </c>
      <c r="I7" s="14"/>
    </row>
    <row r="8" spans="1:9" s="10" customFormat="1" ht="33.75" outlineLevel="2" x14ac:dyDescent="0.25">
      <c r="A8" s="16">
        <v>521</v>
      </c>
      <c r="B8" s="17">
        <v>43361</v>
      </c>
      <c r="C8" s="18" t="s">
        <v>15</v>
      </c>
      <c r="D8" s="18" t="s">
        <v>12</v>
      </c>
      <c r="E8" s="19">
        <v>0</v>
      </c>
      <c r="F8" s="19">
        <v>205</v>
      </c>
      <c r="G8" s="19">
        <v>154</v>
      </c>
      <c r="H8" s="19">
        <v>359</v>
      </c>
      <c r="I8" s="18" t="s">
        <v>16</v>
      </c>
    </row>
    <row r="9" spans="1:9" s="10" customFormat="1" outlineLevel="1" x14ac:dyDescent="0.25">
      <c r="A9" s="11"/>
      <c r="B9" s="12"/>
      <c r="C9" s="13" t="s">
        <v>17</v>
      </c>
      <c r="D9" s="14"/>
      <c r="E9" s="15">
        <f>SUBTOTAL(9,E8:E8)</f>
        <v>0</v>
      </c>
      <c r="F9" s="15">
        <f>SUBTOTAL(9,F8:F8)</f>
        <v>205</v>
      </c>
      <c r="G9" s="15">
        <f>SUBTOTAL(9,G8:G8)</f>
        <v>154</v>
      </c>
      <c r="H9" s="15">
        <f>SUBTOTAL(9,H8:H8)</f>
        <v>359</v>
      </c>
      <c r="I9" s="14"/>
    </row>
    <row r="10" spans="1:9" ht="33.75" outlineLevel="2" x14ac:dyDescent="0.25">
      <c r="A10" s="16">
        <v>522</v>
      </c>
      <c r="B10" s="17">
        <v>43361</v>
      </c>
      <c r="C10" s="18" t="s">
        <v>18</v>
      </c>
      <c r="D10" s="18" t="s">
        <v>12</v>
      </c>
      <c r="E10" s="19">
        <v>0</v>
      </c>
      <c r="F10" s="19">
        <v>205</v>
      </c>
      <c r="G10" s="19">
        <v>154</v>
      </c>
      <c r="H10" s="19">
        <v>359</v>
      </c>
      <c r="I10" s="18" t="s">
        <v>19</v>
      </c>
    </row>
    <row r="11" spans="1:9" outlineLevel="1" x14ac:dyDescent="0.25">
      <c r="A11" s="11"/>
      <c r="B11" s="12"/>
      <c r="C11" s="13" t="s">
        <v>20</v>
      </c>
      <c r="D11" s="14"/>
      <c r="E11" s="15">
        <f>SUBTOTAL(9,E10:E10)</f>
        <v>0</v>
      </c>
      <c r="F11" s="15">
        <f>SUBTOTAL(9,F10:F10)</f>
        <v>205</v>
      </c>
      <c r="G11" s="15">
        <f>SUBTOTAL(9,G10:G10)</f>
        <v>154</v>
      </c>
      <c r="H11" s="15">
        <f>SUBTOTAL(9,H10:H10)</f>
        <v>359</v>
      </c>
      <c r="I11" s="14"/>
    </row>
    <row r="12" spans="1:9" ht="45" outlineLevel="2" x14ac:dyDescent="0.25">
      <c r="A12" s="16">
        <v>485</v>
      </c>
      <c r="B12" s="17">
        <v>43347</v>
      </c>
      <c r="C12" s="18" t="s">
        <v>21</v>
      </c>
      <c r="D12" s="18" t="s">
        <v>12</v>
      </c>
      <c r="E12" s="19">
        <v>2560</v>
      </c>
      <c r="F12" s="19">
        <v>205</v>
      </c>
      <c r="G12" s="19">
        <v>221.98000000000002</v>
      </c>
      <c r="H12" s="19">
        <v>2986.98</v>
      </c>
      <c r="I12" s="18" t="s">
        <v>22</v>
      </c>
    </row>
    <row r="13" spans="1:9" outlineLevel="1" x14ac:dyDescent="0.25">
      <c r="A13" s="11"/>
      <c r="B13" s="12"/>
      <c r="C13" s="13" t="s">
        <v>23</v>
      </c>
      <c r="D13" s="14"/>
      <c r="E13" s="15">
        <f>SUBTOTAL(9,E12:E12)</f>
        <v>2560</v>
      </c>
      <c r="F13" s="15">
        <f>SUBTOTAL(9,F12:F12)</f>
        <v>205</v>
      </c>
      <c r="G13" s="15">
        <f>SUBTOTAL(9,G12:G12)</f>
        <v>221.98000000000002</v>
      </c>
      <c r="H13" s="15">
        <f>SUBTOTAL(9,H12:H12)</f>
        <v>2986.98</v>
      </c>
      <c r="I13" s="14"/>
    </row>
    <row r="14" spans="1:9" ht="56.25" outlineLevel="2" x14ac:dyDescent="0.25">
      <c r="A14" s="16">
        <v>486</v>
      </c>
      <c r="B14" s="17">
        <v>43347</v>
      </c>
      <c r="C14" s="18" t="s">
        <v>24</v>
      </c>
      <c r="D14" s="18" t="s">
        <v>12</v>
      </c>
      <c r="E14" s="19">
        <v>2560</v>
      </c>
      <c r="F14" s="19">
        <v>205</v>
      </c>
      <c r="G14" s="19">
        <f>154-253.9</f>
        <v>-99.9</v>
      </c>
      <c r="H14" s="19">
        <f>SUM(E14:G14)</f>
        <v>2665.1</v>
      </c>
      <c r="I14" s="18" t="s">
        <v>25</v>
      </c>
    </row>
    <row r="15" spans="1:9" outlineLevel="1" x14ac:dyDescent="0.25">
      <c r="A15" s="11"/>
      <c r="B15" s="12"/>
      <c r="C15" s="13" t="s">
        <v>26</v>
      </c>
      <c r="D15" s="14"/>
      <c r="E15" s="15">
        <f>SUBTOTAL(9,E14:E14)</f>
        <v>2560</v>
      </c>
      <c r="F15" s="15">
        <f>SUBTOTAL(9,F14:F14)</f>
        <v>205</v>
      </c>
      <c r="G15" s="15">
        <f>SUBTOTAL(9,G14:G14)</f>
        <v>-99.9</v>
      </c>
      <c r="H15" s="15">
        <f>SUBTOTAL(9,H14:H14)</f>
        <v>2665.1</v>
      </c>
      <c r="I15" s="14"/>
    </row>
    <row r="16" spans="1:9" ht="45" outlineLevel="2" x14ac:dyDescent="0.25">
      <c r="A16" s="16">
        <v>512</v>
      </c>
      <c r="B16" s="17">
        <v>43354</v>
      </c>
      <c r="C16" s="18" t="s">
        <v>27</v>
      </c>
      <c r="D16" s="18" t="s">
        <v>12</v>
      </c>
      <c r="E16" s="19">
        <v>650</v>
      </c>
      <c r="F16" s="19">
        <v>65</v>
      </c>
      <c r="G16" s="19">
        <v>97</v>
      </c>
      <c r="H16" s="19">
        <v>812</v>
      </c>
      <c r="I16" s="18" t="s">
        <v>28</v>
      </c>
    </row>
    <row r="17" spans="1:9" outlineLevel="1" x14ac:dyDescent="0.25">
      <c r="A17" s="11"/>
      <c r="B17" s="12"/>
      <c r="C17" s="13" t="s">
        <v>29</v>
      </c>
      <c r="D17" s="14"/>
      <c r="E17" s="15">
        <f>SUBTOTAL(9,E16:E16)</f>
        <v>650</v>
      </c>
      <c r="F17" s="15">
        <f>SUBTOTAL(9,F16:F16)</f>
        <v>65</v>
      </c>
      <c r="G17" s="15">
        <f>SUBTOTAL(9,G16:G16)</f>
        <v>97</v>
      </c>
      <c r="H17" s="15">
        <f>SUBTOTAL(9,H16:H16)</f>
        <v>812</v>
      </c>
      <c r="I17" s="14"/>
    </row>
    <row r="18" spans="1:9" ht="33.75" outlineLevel="2" x14ac:dyDescent="0.25">
      <c r="A18" s="16">
        <v>513</v>
      </c>
      <c r="B18" s="17">
        <v>43354</v>
      </c>
      <c r="C18" s="18" t="s">
        <v>30</v>
      </c>
      <c r="D18" s="18" t="s">
        <v>12</v>
      </c>
      <c r="E18" s="19">
        <v>325</v>
      </c>
      <c r="F18" s="19">
        <v>130</v>
      </c>
      <c r="G18" s="19">
        <v>97</v>
      </c>
      <c r="H18" s="19">
        <v>552</v>
      </c>
      <c r="I18" s="18" t="s">
        <v>31</v>
      </c>
    </row>
    <row r="19" spans="1:9" outlineLevel="1" x14ac:dyDescent="0.25">
      <c r="A19" s="11"/>
      <c r="B19" s="12"/>
      <c r="C19" s="13" t="s">
        <v>32</v>
      </c>
      <c r="D19" s="14"/>
      <c r="E19" s="15">
        <f>SUBTOTAL(9,E18:E18)</f>
        <v>325</v>
      </c>
      <c r="F19" s="15">
        <f>SUBTOTAL(9,F18:F18)</f>
        <v>130</v>
      </c>
      <c r="G19" s="15">
        <f>SUBTOTAL(9,G18:G18)</f>
        <v>97</v>
      </c>
      <c r="H19" s="15">
        <f>SUBTOTAL(9,H18:H18)</f>
        <v>552</v>
      </c>
      <c r="I19" s="14"/>
    </row>
    <row r="20" spans="1:9" ht="33.75" outlineLevel="2" x14ac:dyDescent="0.25">
      <c r="A20" s="16">
        <v>511</v>
      </c>
      <c r="B20" s="17">
        <v>43354</v>
      </c>
      <c r="C20" s="18" t="s">
        <v>33</v>
      </c>
      <c r="D20" s="18" t="s">
        <v>12</v>
      </c>
      <c r="E20" s="19">
        <v>650</v>
      </c>
      <c r="F20" s="19">
        <v>0</v>
      </c>
      <c r="G20" s="19">
        <v>97</v>
      </c>
      <c r="H20" s="19">
        <v>747</v>
      </c>
      <c r="I20" s="18" t="s">
        <v>34</v>
      </c>
    </row>
    <row r="21" spans="1:9" outlineLevel="1" x14ac:dyDescent="0.25">
      <c r="A21" s="11"/>
      <c r="B21" s="12"/>
      <c r="C21" s="13" t="s">
        <v>35</v>
      </c>
      <c r="D21" s="14"/>
      <c r="E21" s="15">
        <f>SUBTOTAL(9,E20:E20)</f>
        <v>650</v>
      </c>
      <c r="F21" s="15">
        <f>SUBTOTAL(9,F20:F20)</f>
        <v>0</v>
      </c>
      <c r="G21" s="15">
        <f>SUBTOTAL(9,G20:G20)</f>
        <v>97</v>
      </c>
      <c r="H21" s="15">
        <f>SUBTOTAL(9,H20:H20)</f>
        <v>747</v>
      </c>
      <c r="I21" s="14"/>
    </row>
    <row r="22" spans="1:9" ht="67.5" outlineLevel="2" x14ac:dyDescent="0.25">
      <c r="A22" s="16">
        <v>491</v>
      </c>
      <c r="B22" s="17">
        <v>43354</v>
      </c>
      <c r="C22" s="18" t="s">
        <v>36</v>
      </c>
      <c r="D22" s="18" t="s">
        <v>12</v>
      </c>
      <c r="E22" s="19">
        <v>650</v>
      </c>
      <c r="F22" s="19">
        <v>65</v>
      </c>
      <c r="G22" s="19">
        <v>72</v>
      </c>
      <c r="H22" s="19">
        <v>787</v>
      </c>
      <c r="I22" s="18" t="s">
        <v>37</v>
      </c>
    </row>
    <row r="23" spans="1:9" outlineLevel="1" x14ac:dyDescent="0.25">
      <c r="A23" s="11"/>
      <c r="B23" s="12"/>
      <c r="C23" s="13" t="s">
        <v>38</v>
      </c>
      <c r="D23" s="14"/>
      <c r="E23" s="15">
        <f>SUBTOTAL(9,E22:E22)</f>
        <v>650</v>
      </c>
      <c r="F23" s="15">
        <f>SUBTOTAL(9,F22:F22)</f>
        <v>65</v>
      </c>
      <c r="G23" s="15">
        <f>SUBTOTAL(9,G22:G22)</f>
        <v>72</v>
      </c>
      <c r="H23" s="15">
        <f>SUBTOTAL(9,H22:H22)</f>
        <v>787</v>
      </c>
      <c r="I23" s="14"/>
    </row>
    <row r="24" spans="1:9" x14ac:dyDescent="0.25">
      <c r="A24" s="11"/>
      <c r="B24" s="12"/>
      <c r="C24" s="20" t="s">
        <v>39</v>
      </c>
      <c r="D24" s="14"/>
      <c r="E24" s="15">
        <f>SUBTOTAL(9,E6:E22)</f>
        <v>8045</v>
      </c>
      <c r="F24" s="15">
        <f>SUBTOTAL(9,F6:F22)</f>
        <v>1145</v>
      </c>
      <c r="G24" s="15">
        <f>SUBTOTAL(9,G6:G22)</f>
        <v>793.08</v>
      </c>
      <c r="H24" s="15">
        <f>SUBTOTAL(9,H6:H22)</f>
        <v>9983.08</v>
      </c>
      <c r="I24" s="14"/>
    </row>
    <row r="25" spans="1:9" x14ac:dyDescent="0.25">
      <c r="A25" s="21"/>
      <c r="B25" s="22"/>
      <c r="C25" s="23"/>
      <c r="D25" s="23"/>
      <c r="E25" s="24"/>
      <c r="F25" s="24"/>
      <c r="G25" s="24"/>
      <c r="H25" s="24"/>
      <c r="I25" s="24"/>
    </row>
    <row r="26" spans="1:9" x14ac:dyDescent="0.25">
      <c r="A26" s="21"/>
      <c r="B26" s="22"/>
      <c r="C26" s="23"/>
      <c r="D26" s="23"/>
      <c r="E26" s="24"/>
      <c r="F26" s="24"/>
      <c r="G26" s="24"/>
      <c r="H26" s="24"/>
      <c r="I26" s="24"/>
    </row>
    <row r="27" spans="1:9" x14ac:dyDescent="0.25">
      <c r="A27" s="32" t="s">
        <v>40</v>
      </c>
      <c r="B27" s="33"/>
      <c r="C27" s="33"/>
      <c r="D27" s="33"/>
      <c r="E27" s="33"/>
      <c r="F27" s="33"/>
      <c r="G27" s="33"/>
      <c r="H27" s="33"/>
      <c r="I27" s="34"/>
    </row>
    <row r="28" spans="1:9" hidden="1" x14ac:dyDescent="0.25"/>
    <row r="29" spans="1:9" ht="33.75" x14ac:dyDescent="0.25">
      <c r="A29" s="2" t="s">
        <v>2</v>
      </c>
      <c r="B29" s="3" t="s">
        <v>3</v>
      </c>
      <c r="C29" s="2" t="s">
        <v>4</v>
      </c>
      <c r="D29" s="2" t="s">
        <v>5</v>
      </c>
      <c r="E29" s="4" t="s">
        <v>6</v>
      </c>
      <c r="F29" s="4" t="s">
        <v>7</v>
      </c>
      <c r="G29" s="4" t="s">
        <v>8</v>
      </c>
      <c r="H29" s="5" t="s">
        <v>9</v>
      </c>
      <c r="I29" s="3" t="s">
        <v>10</v>
      </c>
    </row>
    <row r="30" spans="1:9" ht="33.75" outlineLevel="2" x14ac:dyDescent="0.25">
      <c r="A30" s="6">
        <v>487</v>
      </c>
      <c r="B30" s="7">
        <v>43347</v>
      </c>
      <c r="C30" s="8" t="s">
        <v>41</v>
      </c>
      <c r="D30" s="8" t="s">
        <v>42</v>
      </c>
      <c r="E30" s="9">
        <v>0</v>
      </c>
      <c r="F30" s="9">
        <v>142</v>
      </c>
      <c r="G30" s="9">
        <v>53</v>
      </c>
      <c r="H30" s="9">
        <f>SUM(E30:G30)</f>
        <v>195</v>
      </c>
      <c r="I30" s="8" t="s">
        <v>43</v>
      </c>
    </row>
    <row r="31" spans="1:9" ht="45" outlineLevel="2" x14ac:dyDescent="0.25">
      <c r="A31" s="6">
        <v>501</v>
      </c>
      <c r="B31" s="7">
        <v>43354</v>
      </c>
      <c r="C31" s="8" t="s">
        <v>41</v>
      </c>
      <c r="D31" s="8" t="s">
        <v>42</v>
      </c>
      <c r="E31" s="9">
        <v>357</v>
      </c>
      <c r="F31" s="9">
        <v>71</v>
      </c>
      <c r="G31" s="9">
        <v>398.56</v>
      </c>
      <c r="H31" s="9">
        <f t="shared" ref="H31:H93" si="0">SUM(E31:G31)</f>
        <v>826.56</v>
      </c>
      <c r="I31" s="8" t="s">
        <v>44</v>
      </c>
    </row>
    <row r="32" spans="1:9" outlineLevel="1" x14ac:dyDescent="0.25">
      <c r="A32" s="25"/>
      <c r="B32" s="26"/>
      <c r="C32" s="13" t="s">
        <v>45</v>
      </c>
      <c r="D32" s="14"/>
      <c r="E32" s="15">
        <f>SUBTOTAL(9,E30:E31)</f>
        <v>357</v>
      </c>
      <c r="F32" s="15">
        <f>SUBTOTAL(9,F30:F31)</f>
        <v>213</v>
      </c>
      <c r="G32" s="15">
        <f>SUBTOTAL(9,G30:G31)</f>
        <v>451.56</v>
      </c>
      <c r="H32" s="15">
        <f>SUBTOTAL(9,H30:H31)</f>
        <v>1021.56</v>
      </c>
      <c r="I32" s="14"/>
    </row>
    <row r="33" spans="1:9" ht="45" outlineLevel="2" x14ac:dyDescent="0.25">
      <c r="A33" s="16">
        <v>538</v>
      </c>
      <c r="B33" s="17">
        <v>43361</v>
      </c>
      <c r="C33" s="18" t="s">
        <v>46</v>
      </c>
      <c r="D33" s="18" t="s">
        <v>47</v>
      </c>
      <c r="E33" s="19">
        <v>357</v>
      </c>
      <c r="F33" s="19">
        <v>142</v>
      </c>
      <c r="G33" s="19">
        <v>243</v>
      </c>
      <c r="H33" s="19">
        <f t="shared" si="0"/>
        <v>742</v>
      </c>
      <c r="I33" s="18" t="s">
        <v>48</v>
      </c>
    </row>
    <row r="34" spans="1:9" ht="45" outlineLevel="2" x14ac:dyDescent="0.25">
      <c r="A34" s="6">
        <v>543</v>
      </c>
      <c r="B34" s="7">
        <v>43361</v>
      </c>
      <c r="C34" s="8" t="s">
        <v>46</v>
      </c>
      <c r="D34" s="8" t="s">
        <v>47</v>
      </c>
      <c r="E34" s="9">
        <v>357</v>
      </c>
      <c r="F34" s="9">
        <v>71</v>
      </c>
      <c r="G34" s="9">
        <v>107</v>
      </c>
      <c r="H34" s="9">
        <f t="shared" si="0"/>
        <v>535</v>
      </c>
      <c r="I34" s="8" t="s">
        <v>49</v>
      </c>
    </row>
    <row r="35" spans="1:9" outlineLevel="2" x14ac:dyDescent="0.25">
      <c r="A35" s="6">
        <v>543</v>
      </c>
      <c r="B35" s="7">
        <v>43368</v>
      </c>
      <c r="C35" s="8" t="s">
        <v>46</v>
      </c>
      <c r="D35" s="8" t="s">
        <v>47</v>
      </c>
      <c r="E35" s="9">
        <v>0</v>
      </c>
      <c r="F35" s="9">
        <v>0</v>
      </c>
      <c r="G35" s="9">
        <v>136.29</v>
      </c>
      <c r="H35" s="9">
        <f t="shared" si="0"/>
        <v>136.29</v>
      </c>
      <c r="I35" s="8" t="s">
        <v>50</v>
      </c>
    </row>
    <row r="36" spans="1:9" outlineLevel="1" x14ac:dyDescent="0.25">
      <c r="A36" s="25"/>
      <c r="B36" s="26"/>
      <c r="C36" s="13" t="s">
        <v>51</v>
      </c>
      <c r="D36" s="14"/>
      <c r="E36" s="15">
        <f>SUBTOTAL(9,E33:E35)</f>
        <v>714</v>
      </c>
      <c r="F36" s="15">
        <f>SUBTOTAL(9,F33:F35)</f>
        <v>213</v>
      </c>
      <c r="G36" s="15">
        <f>SUBTOTAL(9,G33:G35)</f>
        <v>486.28999999999996</v>
      </c>
      <c r="H36" s="15">
        <f>SUBTOTAL(9,H33:H35)</f>
        <v>1413.29</v>
      </c>
      <c r="I36" s="14"/>
    </row>
    <row r="37" spans="1:9" ht="33.75" outlineLevel="2" x14ac:dyDescent="0.25">
      <c r="A37" s="16">
        <v>494</v>
      </c>
      <c r="B37" s="17">
        <v>43354</v>
      </c>
      <c r="C37" s="18" t="s">
        <v>52</v>
      </c>
      <c r="D37" s="18" t="s">
        <v>47</v>
      </c>
      <c r="E37" s="19">
        <v>0</v>
      </c>
      <c r="F37" s="19">
        <v>142</v>
      </c>
      <c r="G37" s="19">
        <v>153.66000000000003</v>
      </c>
      <c r="H37" s="19">
        <f t="shared" si="0"/>
        <v>295.66000000000003</v>
      </c>
      <c r="I37" s="18" t="s">
        <v>53</v>
      </c>
    </row>
    <row r="38" spans="1:9" ht="33.75" outlineLevel="2" x14ac:dyDescent="0.25">
      <c r="A38" s="6">
        <v>495</v>
      </c>
      <c r="B38" s="7">
        <v>43354</v>
      </c>
      <c r="C38" s="8" t="s">
        <v>52</v>
      </c>
      <c r="D38" s="8" t="s">
        <v>47</v>
      </c>
      <c r="E38" s="9">
        <v>0</v>
      </c>
      <c r="F38" s="9">
        <v>142</v>
      </c>
      <c r="G38" s="9">
        <v>174.86</v>
      </c>
      <c r="H38" s="9">
        <f t="shared" si="0"/>
        <v>316.86</v>
      </c>
      <c r="I38" s="8" t="s">
        <v>54</v>
      </c>
    </row>
    <row r="39" spans="1:9" ht="33.75" outlineLevel="2" x14ac:dyDescent="0.25">
      <c r="A39" s="6">
        <v>496</v>
      </c>
      <c r="B39" s="7">
        <v>43354</v>
      </c>
      <c r="C39" s="8" t="s">
        <v>52</v>
      </c>
      <c r="D39" s="8" t="s">
        <v>47</v>
      </c>
      <c r="E39" s="9">
        <v>0</v>
      </c>
      <c r="F39" s="9">
        <v>142</v>
      </c>
      <c r="G39" s="9">
        <v>174.86</v>
      </c>
      <c r="H39" s="9">
        <f t="shared" si="0"/>
        <v>316.86</v>
      </c>
      <c r="I39" s="8" t="s">
        <v>55</v>
      </c>
    </row>
    <row r="40" spans="1:9" ht="33.75" outlineLevel="2" x14ac:dyDescent="0.25">
      <c r="A40" s="6">
        <v>497</v>
      </c>
      <c r="B40" s="7">
        <v>43354</v>
      </c>
      <c r="C40" s="8" t="s">
        <v>52</v>
      </c>
      <c r="D40" s="8" t="s">
        <v>47</v>
      </c>
      <c r="E40" s="9">
        <v>0</v>
      </c>
      <c r="F40" s="9">
        <v>142</v>
      </c>
      <c r="G40" s="9">
        <v>174.86</v>
      </c>
      <c r="H40" s="9">
        <f t="shared" si="0"/>
        <v>316.86</v>
      </c>
      <c r="I40" s="8" t="s">
        <v>56</v>
      </c>
    </row>
    <row r="41" spans="1:9" ht="45" outlineLevel="2" x14ac:dyDescent="0.25">
      <c r="A41" s="6">
        <v>499</v>
      </c>
      <c r="B41" s="7">
        <v>43354</v>
      </c>
      <c r="C41" s="8" t="s">
        <v>52</v>
      </c>
      <c r="D41" s="8" t="s">
        <v>47</v>
      </c>
      <c r="E41" s="9">
        <v>0</v>
      </c>
      <c r="F41" s="9">
        <v>142</v>
      </c>
      <c r="G41" s="9">
        <v>231.04000000000002</v>
      </c>
      <c r="H41" s="9">
        <f t="shared" si="0"/>
        <v>373.04</v>
      </c>
      <c r="I41" s="8" t="s">
        <v>57</v>
      </c>
    </row>
    <row r="42" spans="1:9" ht="33.75" outlineLevel="2" x14ac:dyDescent="0.25">
      <c r="A42" s="6">
        <v>500</v>
      </c>
      <c r="B42" s="7">
        <v>43354</v>
      </c>
      <c r="C42" s="8" t="s">
        <v>52</v>
      </c>
      <c r="D42" s="8" t="s">
        <v>47</v>
      </c>
      <c r="E42" s="9">
        <v>0</v>
      </c>
      <c r="F42" s="9">
        <v>142</v>
      </c>
      <c r="G42" s="9">
        <v>174.86</v>
      </c>
      <c r="H42" s="9">
        <f t="shared" si="0"/>
        <v>316.86</v>
      </c>
      <c r="I42" s="8" t="s">
        <v>58</v>
      </c>
    </row>
    <row r="43" spans="1:9" ht="33.75" outlineLevel="2" x14ac:dyDescent="0.25">
      <c r="A43" s="6">
        <v>554</v>
      </c>
      <c r="B43" s="7">
        <v>43368</v>
      </c>
      <c r="C43" s="8" t="s">
        <v>52</v>
      </c>
      <c r="D43" s="8" t="s">
        <v>47</v>
      </c>
      <c r="E43" s="9">
        <v>0</v>
      </c>
      <c r="F43" s="9">
        <v>142</v>
      </c>
      <c r="G43" s="9">
        <v>174.86</v>
      </c>
      <c r="H43" s="9">
        <f t="shared" si="0"/>
        <v>316.86</v>
      </c>
      <c r="I43" s="8" t="s">
        <v>59</v>
      </c>
    </row>
    <row r="44" spans="1:9" ht="33.75" outlineLevel="2" x14ac:dyDescent="0.25">
      <c r="A44" s="6">
        <v>555</v>
      </c>
      <c r="B44" s="7">
        <v>43368</v>
      </c>
      <c r="C44" s="8" t="s">
        <v>52</v>
      </c>
      <c r="D44" s="8" t="s">
        <v>47</v>
      </c>
      <c r="E44" s="9">
        <v>0</v>
      </c>
      <c r="F44" s="9">
        <v>142</v>
      </c>
      <c r="G44" s="9">
        <v>174.86</v>
      </c>
      <c r="H44" s="9">
        <f t="shared" si="0"/>
        <v>316.86</v>
      </c>
      <c r="I44" s="8" t="s">
        <v>60</v>
      </c>
    </row>
    <row r="45" spans="1:9" ht="33.75" outlineLevel="2" x14ac:dyDescent="0.25">
      <c r="A45" s="6">
        <v>556</v>
      </c>
      <c r="B45" s="7">
        <v>43368</v>
      </c>
      <c r="C45" s="8" t="s">
        <v>52</v>
      </c>
      <c r="D45" s="8" t="s">
        <v>47</v>
      </c>
      <c r="E45" s="9">
        <v>0</v>
      </c>
      <c r="F45" s="9">
        <v>142</v>
      </c>
      <c r="G45" s="9">
        <v>174.86</v>
      </c>
      <c r="H45" s="9">
        <f t="shared" si="0"/>
        <v>316.86</v>
      </c>
      <c r="I45" s="8" t="s">
        <v>61</v>
      </c>
    </row>
    <row r="46" spans="1:9" outlineLevel="1" x14ac:dyDescent="0.25">
      <c r="A46" s="25"/>
      <c r="B46" s="26"/>
      <c r="C46" s="13" t="s">
        <v>62</v>
      </c>
      <c r="D46" s="14"/>
      <c r="E46" s="15">
        <f>SUBTOTAL(9,E37:E45)</f>
        <v>0</v>
      </c>
      <c r="F46" s="15">
        <f>SUBTOTAL(9,F37:F45)</f>
        <v>1278</v>
      </c>
      <c r="G46" s="15">
        <f>SUBTOTAL(9,G37:G45)</f>
        <v>1608.7200000000003</v>
      </c>
      <c r="H46" s="15">
        <f>SUBTOTAL(9,H37:H45)</f>
        <v>2886.7200000000003</v>
      </c>
      <c r="I46" s="14"/>
    </row>
    <row r="47" spans="1:9" ht="45" outlineLevel="2" x14ac:dyDescent="0.25">
      <c r="A47" s="16">
        <v>514</v>
      </c>
      <c r="B47" s="17">
        <v>43354</v>
      </c>
      <c r="C47" s="18" t="s">
        <v>63</v>
      </c>
      <c r="D47" s="18" t="s">
        <v>47</v>
      </c>
      <c r="E47" s="19">
        <v>1734</v>
      </c>
      <c r="F47" s="19">
        <v>0</v>
      </c>
      <c r="G47" s="19">
        <v>173</v>
      </c>
      <c r="H47" s="19">
        <f t="shared" si="0"/>
        <v>1907</v>
      </c>
      <c r="I47" s="18" t="s">
        <v>64</v>
      </c>
    </row>
    <row r="48" spans="1:9" ht="33.75" outlineLevel="2" x14ac:dyDescent="0.25">
      <c r="A48" s="6">
        <v>541</v>
      </c>
      <c r="B48" s="7">
        <v>43361</v>
      </c>
      <c r="C48" s="8" t="s">
        <v>63</v>
      </c>
      <c r="D48" s="8" t="s">
        <v>47</v>
      </c>
      <c r="E48" s="9">
        <v>357</v>
      </c>
      <c r="F48" s="9">
        <v>0</v>
      </c>
      <c r="G48" s="9">
        <v>409.12</v>
      </c>
      <c r="H48" s="9">
        <f t="shared" si="0"/>
        <v>766.12</v>
      </c>
      <c r="I48" s="8" t="s">
        <v>65</v>
      </c>
    </row>
    <row r="49" spans="1:9" outlineLevel="1" x14ac:dyDescent="0.25">
      <c r="A49" s="25"/>
      <c r="B49" s="26"/>
      <c r="C49" s="13" t="s">
        <v>66</v>
      </c>
      <c r="D49" s="14"/>
      <c r="E49" s="15">
        <f>SUBTOTAL(9,E47:E48)</f>
        <v>2091</v>
      </c>
      <c r="F49" s="15">
        <f>SUBTOTAL(9,F47:F48)</f>
        <v>0</v>
      </c>
      <c r="G49" s="15">
        <f>SUBTOTAL(9,G47:G48)</f>
        <v>582.12</v>
      </c>
      <c r="H49" s="15">
        <f>SUBTOTAL(9,H47:H48)</f>
        <v>2673.12</v>
      </c>
      <c r="I49" s="14"/>
    </row>
    <row r="50" spans="1:9" ht="45" outlineLevel="2" x14ac:dyDescent="0.25">
      <c r="A50" s="16">
        <v>525</v>
      </c>
      <c r="B50" s="17">
        <v>43361</v>
      </c>
      <c r="C50" s="18" t="s">
        <v>67</v>
      </c>
      <c r="D50" s="18" t="s">
        <v>47</v>
      </c>
      <c r="E50" s="19">
        <v>1156</v>
      </c>
      <c r="F50" s="19">
        <v>231</v>
      </c>
      <c r="G50" s="19">
        <v>283</v>
      </c>
      <c r="H50" s="19">
        <f t="shared" si="0"/>
        <v>1670</v>
      </c>
      <c r="I50" s="18" t="s">
        <v>68</v>
      </c>
    </row>
    <row r="51" spans="1:9" outlineLevel="1" x14ac:dyDescent="0.25">
      <c r="A51" s="25"/>
      <c r="B51" s="26"/>
      <c r="C51" s="13" t="s">
        <v>69</v>
      </c>
      <c r="D51" s="14"/>
      <c r="E51" s="15">
        <f>SUBTOTAL(9,E50:E50)</f>
        <v>1156</v>
      </c>
      <c r="F51" s="15">
        <f>SUBTOTAL(9,F50:F50)</f>
        <v>231</v>
      </c>
      <c r="G51" s="15">
        <f>SUBTOTAL(9,G50:G50)</f>
        <v>283</v>
      </c>
      <c r="H51" s="15">
        <f>SUBTOTAL(9,H50:H50)</f>
        <v>1670</v>
      </c>
      <c r="I51" s="14"/>
    </row>
    <row r="52" spans="1:9" ht="33.75" outlineLevel="2" x14ac:dyDescent="0.25">
      <c r="A52" s="16">
        <v>528</v>
      </c>
      <c r="B52" s="17">
        <v>43361</v>
      </c>
      <c r="C52" s="18" t="s">
        <v>70</v>
      </c>
      <c r="D52" s="18" t="s">
        <v>47</v>
      </c>
      <c r="E52" s="19">
        <v>357</v>
      </c>
      <c r="F52" s="19">
        <v>142</v>
      </c>
      <c r="G52" s="19">
        <v>191.82000000000002</v>
      </c>
      <c r="H52" s="19">
        <f t="shared" si="0"/>
        <v>690.82</v>
      </c>
      <c r="I52" s="18" t="s">
        <v>71</v>
      </c>
    </row>
    <row r="53" spans="1:9" ht="45" outlineLevel="2" x14ac:dyDescent="0.25">
      <c r="A53" s="6">
        <v>529</v>
      </c>
      <c r="B53" s="7">
        <v>43361</v>
      </c>
      <c r="C53" s="8" t="s">
        <v>70</v>
      </c>
      <c r="D53" s="8" t="s">
        <v>47</v>
      </c>
      <c r="E53" s="9">
        <v>1071</v>
      </c>
      <c r="F53" s="9">
        <v>142</v>
      </c>
      <c r="G53" s="9">
        <f>107+42</f>
        <v>149</v>
      </c>
      <c r="H53" s="9">
        <f t="shared" si="0"/>
        <v>1362</v>
      </c>
      <c r="I53" s="8" t="s">
        <v>72</v>
      </c>
    </row>
    <row r="54" spans="1:9" ht="56.25" outlineLevel="2" x14ac:dyDescent="0.25">
      <c r="A54" s="6">
        <v>530</v>
      </c>
      <c r="B54" s="7">
        <v>43361</v>
      </c>
      <c r="C54" s="8" t="s">
        <v>70</v>
      </c>
      <c r="D54" s="8" t="s">
        <v>47</v>
      </c>
      <c r="E54" s="9">
        <v>2227</v>
      </c>
      <c r="F54" s="9">
        <v>302</v>
      </c>
      <c r="G54" s="9">
        <f>173+107</f>
        <v>280</v>
      </c>
      <c r="H54" s="9">
        <f t="shared" si="0"/>
        <v>2809</v>
      </c>
      <c r="I54" s="8" t="s">
        <v>73</v>
      </c>
    </row>
    <row r="55" spans="1:9" outlineLevel="1" x14ac:dyDescent="0.25">
      <c r="A55" s="25"/>
      <c r="B55" s="26"/>
      <c r="C55" s="13" t="s">
        <v>74</v>
      </c>
      <c r="D55" s="14"/>
      <c r="E55" s="15">
        <f>SUBTOTAL(9,E52:E54)</f>
        <v>3655</v>
      </c>
      <c r="F55" s="15">
        <f>SUBTOTAL(9,F52:F54)</f>
        <v>586</v>
      </c>
      <c r="G55" s="15">
        <f>SUBTOTAL(9,G52:G54)</f>
        <v>620.82000000000005</v>
      </c>
      <c r="H55" s="15">
        <f>SUBTOTAL(9,H52:H54)</f>
        <v>4861.82</v>
      </c>
      <c r="I55" s="14"/>
    </row>
    <row r="56" spans="1:9" ht="33.75" outlineLevel="2" x14ac:dyDescent="0.25">
      <c r="A56" s="16">
        <v>482</v>
      </c>
      <c r="B56" s="17">
        <v>43347</v>
      </c>
      <c r="C56" s="18" t="s">
        <v>75</v>
      </c>
      <c r="D56" s="18" t="s">
        <v>47</v>
      </c>
      <c r="E56" s="19">
        <v>357</v>
      </c>
      <c r="F56" s="19">
        <v>0</v>
      </c>
      <c r="G56" s="19">
        <v>494.98</v>
      </c>
      <c r="H56" s="19">
        <f t="shared" si="0"/>
        <v>851.98</v>
      </c>
      <c r="I56" s="18" t="s">
        <v>76</v>
      </c>
    </row>
    <row r="57" spans="1:9" ht="45" outlineLevel="2" x14ac:dyDescent="0.25">
      <c r="A57" s="6">
        <v>489</v>
      </c>
      <c r="B57" s="7">
        <v>43347</v>
      </c>
      <c r="C57" s="8" t="s">
        <v>75</v>
      </c>
      <c r="D57" s="8" t="s">
        <v>47</v>
      </c>
      <c r="E57" s="9">
        <v>1734</v>
      </c>
      <c r="F57" s="9">
        <v>115.5</v>
      </c>
      <c r="G57" s="9">
        <v>217.94</v>
      </c>
      <c r="H57" s="9">
        <f t="shared" si="0"/>
        <v>2067.44</v>
      </c>
      <c r="I57" s="8" t="s">
        <v>77</v>
      </c>
    </row>
    <row r="58" spans="1:9" ht="33.75" outlineLevel="2" x14ac:dyDescent="0.25">
      <c r="A58" s="6">
        <v>542</v>
      </c>
      <c r="B58" s="7">
        <v>43361</v>
      </c>
      <c r="C58" s="8" t="s">
        <v>75</v>
      </c>
      <c r="D58" s="8" t="s">
        <v>47</v>
      </c>
      <c r="E58" s="9">
        <v>357</v>
      </c>
      <c r="F58" s="9">
        <v>71</v>
      </c>
      <c r="G58" s="9">
        <v>494.98</v>
      </c>
      <c r="H58" s="9">
        <f t="shared" si="0"/>
        <v>922.98</v>
      </c>
      <c r="I58" s="8" t="s">
        <v>78</v>
      </c>
    </row>
    <row r="59" spans="1:9" outlineLevel="1" x14ac:dyDescent="0.25">
      <c r="A59" s="25"/>
      <c r="B59" s="26"/>
      <c r="C59" s="13" t="s">
        <v>79</v>
      </c>
      <c r="D59" s="14"/>
      <c r="E59" s="15">
        <f>SUBTOTAL(9,E56:E58)</f>
        <v>2448</v>
      </c>
      <c r="F59" s="15">
        <f>SUBTOTAL(9,F56:F58)</f>
        <v>186.5</v>
      </c>
      <c r="G59" s="15">
        <f>SUBTOTAL(9,G56:G58)</f>
        <v>1207.9000000000001</v>
      </c>
      <c r="H59" s="15">
        <f>SUBTOTAL(9,H56:H58)</f>
        <v>3842.4</v>
      </c>
      <c r="I59" s="14"/>
    </row>
    <row r="60" spans="1:9" outlineLevel="2" x14ac:dyDescent="0.25">
      <c r="A60" s="16">
        <v>410</v>
      </c>
      <c r="B60" s="17">
        <v>43354</v>
      </c>
      <c r="C60" s="18" t="s">
        <v>80</v>
      </c>
      <c r="D60" s="18" t="s">
        <v>47</v>
      </c>
      <c r="E60" s="19">
        <v>0</v>
      </c>
      <c r="F60" s="19">
        <v>0</v>
      </c>
      <c r="G60" s="19">
        <v>87.55</v>
      </c>
      <c r="H60" s="19">
        <f>SUM(E60:G60)</f>
        <v>87.55</v>
      </c>
      <c r="I60" s="18" t="s">
        <v>50</v>
      </c>
    </row>
    <row r="61" spans="1:9" ht="33.75" outlineLevel="2" x14ac:dyDescent="0.25">
      <c r="A61" s="6">
        <v>504</v>
      </c>
      <c r="B61" s="7">
        <v>43354</v>
      </c>
      <c r="C61" s="8" t="s">
        <v>80</v>
      </c>
      <c r="D61" s="8" t="s">
        <v>47</v>
      </c>
      <c r="E61" s="9">
        <v>0</v>
      </c>
      <c r="F61" s="9">
        <v>142</v>
      </c>
      <c r="G61" s="9">
        <v>158.26</v>
      </c>
      <c r="H61" s="9">
        <f t="shared" si="0"/>
        <v>300.26</v>
      </c>
      <c r="I61" s="8" t="s">
        <v>81</v>
      </c>
    </row>
    <row r="62" spans="1:9" ht="56.25" outlineLevel="2" x14ac:dyDescent="0.25">
      <c r="A62" s="6">
        <v>505</v>
      </c>
      <c r="B62" s="7">
        <v>43354</v>
      </c>
      <c r="C62" s="8" t="s">
        <v>80</v>
      </c>
      <c r="D62" s="8" t="s">
        <v>47</v>
      </c>
      <c r="E62" s="9">
        <v>357</v>
      </c>
      <c r="F62" s="9">
        <v>142</v>
      </c>
      <c r="G62" s="9">
        <v>169.2</v>
      </c>
      <c r="H62" s="9">
        <f t="shared" si="0"/>
        <v>668.2</v>
      </c>
      <c r="I62" s="8" t="s">
        <v>82</v>
      </c>
    </row>
    <row r="63" spans="1:9" ht="33.75" outlineLevel="2" x14ac:dyDescent="0.25">
      <c r="A63" s="6">
        <v>506</v>
      </c>
      <c r="B63" s="7">
        <v>43354</v>
      </c>
      <c r="C63" s="8" t="s">
        <v>80</v>
      </c>
      <c r="D63" s="8" t="s">
        <v>47</v>
      </c>
      <c r="E63" s="9">
        <v>0</v>
      </c>
      <c r="F63" s="9">
        <v>142</v>
      </c>
      <c r="G63" s="9">
        <v>160.03</v>
      </c>
      <c r="H63" s="9">
        <f t="shared" si="0"/>
        <v>302.02999999999997</v>
      </c>
      <c r="I63" s="8" t="s">
        <v>83</v>
      </c>
    </row>
    <row r="64" spans="1:9" ht="33.75" outlineLevel="2" x14ac:dyDescent="0.25">
      <c r="A64" s="6">
        <v>507</v>
      </c>
      <c r="B64" s="7">
        <v>43354</v>
      </c>
      <c r="C64" s="8" t="s">
        <v>80</v>
      </c>
      <c r="D64" s="8" t="s">
        <v>47</v>
      </c>
      <c r="E64" s="9">
        <v>0</v>
      </c>
      <c r="F64" s="9">
        <v>142</v>
      </c>
      <c r="G64" s="9">
        <v>166.48000000000002</v>
      </c>
      <c r="H64" s="9">
        <f t="shared" si="0"/>
        <v>308.48</v>
      </c>
      <c r="I64" s="8" t="s">
        <v>84</v>
      </c>
    </row>
    <row r="65" spans="1:9" ht="45" outlineLevel="2" x14ac:dyDescent="0.25">
      <c r="A65" s="6">
        <v>508</v>
      </c>
      <c r="B65" s="7">
        <v>43354</v>
      </c>
      <c r="C65" s="8" t="s">
        <v>80</v>
      </c>
      <c r="D65" s="8" t="s">
        <v>47</v>
      </c>
      <c r="E65" s="9">
        <v>1734</v>
      </c>
      <c r="F65" s="9">
        <v>0</v>
      </c>
      <c r="G65" s="9">
        <v>173</v>
      </c>
      <c r="H65" s="9">
        <f t="shared" si="0"/>
        <v>1907</v>
      </c>
      <c r="I65" s="8" t="s">
        <v>85</v>
      </c>
    </row>
    <row r="66" spans="1:9" ht="33.75" outlineLevel="2" x14ac:dyDescent="0.25">
      <c r="A66" s="6">
        <v>546</v>
      </c>
      <c r="B66" s="7">
        <v>43361</v>
      </c>
      <c r="C66" s="8" t="s">
        <v>80</v>
      </c>
      <c r="D66" s="8" t="s">
        <v>47</v>
      </c>
      <c r="E66" s="9">
        <v>0</v>
      </c>
      <c r="F66" s="9">
        <v>142</v>
      </c>
      <c r="G66" s="9">
        <v>173</v>
      </c>
      <c r="H66" s="9">
        <f t="shared" si="0"/>
        <v>315</v>
      </c>
      <c r="I66" s="8" t="s">
        <v>86</v>
      </c>
    </row>
    <row r="67" spans="1:9" ht="56.25" outlineLevel="2" x14ac:dyDescent="0.25">
      <c r="A67" s="6">
        <v>547</v>
      </c>
      <c r="B67" s="7">
        <v>43361</v>
      </c>
      <c r="C67" s="8" t="s">
        <v>80</v>
      </c>
      <c r="D67" s="8" t="s">
        <v>47</v>
      </c>
      <c r="E67" s="9">
        <v>0</v>
      </c>
      <c r="F67" s="9">
        <v>142</v>
      </c>
      <c r="G67" s="9">
        <v>80.5</v>
      </c>
      <c r="H67" s="9">
        <f t="shared" si="0"/>
        <v>222.5</v>
      </c>
      <c r="I67" s="8" t="s">
        <v>87</v>
      </c>
    </row>
    <row r="68" spans="1:9" ht="33.75" outlineLevel="2" x14ac:dyDescent="0.25">
      <c r="A68" s="6">
        <v>548</v>
      </c>
      <c r="B68" s="7">
        <v>43361</v>
      </c>
      <c r="C68" s="8" t="s">
        <v>80</v>
      </c>
      <c r="D68" s="8" t="s">
        <v>47</v>
      </c>
      <c r="E68" s="9">
        <v>0</v>
      </c>
      <c r="F68" s="9">
        <v>142</v>
      </c>
      <c r="G68" s="9">
        <v>53.5</v>
      </c>
      <c r="H68" s="9">
        <f t="shared" si="0"/>
        <v>195.5</v>
      </c>
      <c r="I68" s="8" t="s">
        <v>88</v>
      </c>
    </row>
    <row r="69" spans="1:9" ht="33.75" outlineLevel="2" x14ac:dyDescent="0.25">
      <c r="A69" s="6">
        <v>549</v>
      </c>
      <c r="B69" s="7">
        <v>43361</v>
      </c>
      <c r="C69" s="8" t="s">
        <v>80</v>
      </c>
      <c r="D69" s="8" t="s">
        <v>47</v>
      </c>
      <c r="E69" s="9">
        <v>0</v>
      </c>
      <c r="F69" s="9">
        <v>142</v>
      </c>
      <c r="G69" s="9">
        <v>91</v>
      </c>
      <c r="H69" s="9">
        <f t="shared" si="0"/>
        <v>233</v>
      </c>
      <c r="I69" s="8" t="s">
        <v>89</v>
      </c>
    </row>
    <row r="70" spans="1:9" outlineLevel="1" x14ac:dyDescent="0.25">
      <c r="A70" s="25"/>
      <c r="B70" s="26"/>
      <c r="C70" s="13" t="s">
        <v>90</v>
      </c>
      <c r="D70" s="14"/>
      <c r="E70" s="15">
        <f>SUBTOTAL(9,E60:E69)</f>
        <v>2091</v>
      </c>
      <c r="F70" s="15">
        <f>SUBTOTAL(9,F60:F69)</f>
        <v>1136</v>
      </c>
      <c r="G70" s="15">
        <f>SUBTOTAL(9,G60:G69)</f>
        <v>1312.52</v>
      </c>
      <c r="H70" s="15">
        <f>SUBTOTAL(9,H60:H69)</f>
        <v>4539.5200000000004</v>
      </c>
      <c r="I70" s="14"/>
    </row>
    <row r="71" spans="1:9" ht="33.75" outlineLevel="2" x14ac:dyDescent="0.25">
      <c r="A71" s="16">
        <v>484</v>
      </c>
      <c r="B71" s="17">
        <v>43347</v>
      </c>
      <c r="C71" s="18" t="s">
        <v>91</v>
      </c>
      <c r="D71" s="18" t="s">
        <v>47</v>
      </c>
      <c r="E71" s="19">
        <v>0</v>
      </c>
      <c r="F71" s="19">
        <v>142</v>
      </c>
      <c r="G71" s="19">
        <v>89</v>
      </c>
      <c r="H71" s="19">
        <f t="shared" si="0"/>
        <v>231</v>
      </c>
      <c r="I71" s="18" t="s">
        <v>92</v>
      </c>
    </row>
    <row r="72" spans="1:9" outlineLevel="2" x14ac:dyDescent="0.25">
      <c r="A72" s="6">
        <v>526</v>
      </c>
      <c r="B72" s="7" t="s">
        <v>93</v>
      </c>
      <c r="C72" s="8" t="s">
        <v>91</v>
      </c>
      <c r="D72" s="8" t="s">
        <v>47</v>
      </c>
      <c r="E72" s="9">
        <v>0</v>
      </c>
      <c r="F72" s="9">
        <v>0</v>
      </c>
      <c r="G72" s="9">
        <v>0</v>
      </c>
      <c r="H72" s="9">
        <v>0</v>
      </c>
      <c r="I72" s="8" t="s">
        <v>94</v>
      </c>
    </row>
    <row r="73" spans="1:9" ht="33.75" outlineLevel="2" x14ac:dyDescent="0.25">
      <c r="A73" s="6">
        <v>540</v>
      </c>
      <c r="B73" s="7">
        <v>43361</v>
      </c>
      <c r="C73" s="8" t="s">
        <v>91</v>
      </c>
      <c r="D73" s="8" t="s">
        <v>47</v>
      </c>
      <c r="E73" s="9">
        <v>0</v>
      </c>
      <c r="F73" s="9">
        <v>142</v>
      </c>
      <c r="G73" s="9">
        <v>89</v>
      </c>
      <c r="H73" s="9">
        <f t="shared" si="0"/>
        <v>231</v>
      </c>
      <c r="I73" s="8" t="s">
        <v>95</v>
      </c>
    </row>
    <row r="74" spans="1:9" ht="33.75" outlineLevel="2" x14ac:dyDescent="0.25">
      <c r="A74" s="6">
        <v>560</v>
      </c>
      <c r="B74" s="7">
        <v>43368</v>
      </c>
      <c r="C74" s="8" t="s">
        <v>91</v>
      </c>
      <c r="D74" s="8" t="s">
        <v>47</v>
      </c>
      <c r="E74" s="9">
        <v>0</v>
      </c>
      <c r="F74" s="9">
        <v>142</v>
      </c>
      <c r="G74" s="9">
        <v>89</v>
      </c>
      <c r="H74" s="9">
        <f t="shared" si="0"/>
        <v>231</v>
      </c>
      <c r="I74" s="8" t="s">
        <v>96</v>
      </c>
    </row>
    <row r="75" spans="1:9" ht="33.75" outlineLevel="2" x14ac:dyDescent="0.25">
      <c r="A75" s="6">
        <v>561</v>
      </c>
      <c r="B75" s="7">
        <v>43368</v>
      </c>
      <c r="C75" s="8" t="s">
        <v>91</v>
      </c>
      <c r="D75" s="8" t="s">
        <v>47</v>
      </c>
      <c r="E75" s="9">
        <v>0</v>
      </c>
      <c r="F75" s="9">
        <v>71</v>
      </c>
      <c r="G75" s="9">
        <v>89</v>
      </c>
      <c r="H75" s="9">
        <f t="shared" si="0"/>
        <v>160</v>
      </c>
      <c r="I75" s="8" t="s">
        <v>97</v>
      </c>
    </row>
    <row r="76" spans="1:9" outlineLevel="1" x14ac:dyDescent="0.25">
      <c r="A76" s="25"/>
      <c r="B76" s="26"/>
      <c r="C76" s="13" t="s">
        <v>98</v>
      </c>
      <c r="D76" s="14"/>
      <c r="E76" s="15">
        <f>SUBTOTAL(9,E71:E75)</f>
        <v>0</v>
      </c>
      <c r="F76" s="15">
        <f>SUBTOTAL(9,F71:F75)</f>
        <v>497</v>
      </c>
      <c r="G76" s="15">
        <f>SUBTOTAL(9,G71:G75)</f>
        <v>356</v>
      </c>
      <c r="H76" s="15">
        <f>SUBTOTAL(9,H71:H75)</f>
        <v>853</v>
      </c>
      <c r="I76" s="14"/>
    </row>
    <row r="77" spans="1:9" ht="33.75" outlineLevel="2" x14ac:dyDescent="0.25">
      <c r="A77" s="16">
        <v>523</v>
      </c>
      <c r="B77" s="17">
        <v>43361</v>
      </c>
      <c r="C77" s="18" t="s">
        <v>99</v>
      </c>
      <c r="D77" s="18" t="s">
        <v>47</v>
      </c>
      <c r="E77" s="19">
        <v>0</v>
      </c>
      <c r="F77" s="19">
        <v>71</v>
      </c>
      <c r="G77" s="19">
        <v>0</v>
      </c>
      <c r="H77" s="19">
        <f t="shared" si="0"/>
        <v>71</v>
      </c>
      <c r="I77" s="18" t="s">
        <v>100</v>
      </c>
    </row>
    <row r="78" spans="1:9" ht="33.75" outlineLevel="2" x14ac:dyDescent="0.25">
      <c r="A78" s="6">
        <v>562</v>
      </c>
      <c r="B78" s="7">
        <v>43368</v>
      </c>
      <c r="C78" s="8" t="s">
        <v>99</v>
      </c>
      <c r="D78" s="8" t="s">
        <v>47</v>
      </c>
      <c r="E78" s="9">
        <v>0</v>
      </c>
      <c r="F78" s="9">
        <v>142</v>
      </c>
      <c r="G78" s="9">
        <v>133.59</v>
      </c>
      <c r="H78" s="9">
        <f t="shared" si="0"/>
        <v>275.59000000000003</v>
      </c>
      <c r="I78" s="8" t="s">
        <v>101</v>
      </c>
    </row>
    <row r="79" spans="1:9" outlineLevel="1" x14ac:dyDescent="0.25">
      <c r="A79" s="25"/>
      <c r="B79" s="26"/>
      <c r="C79" s="13" t="s">
        <v>102</v>
      </c>
      <c r="D79" s="14"/>
      <c r="E79" s="15">
        <f>SUBTOTAL(9,E77:E78)</f>
        <v>0</v>
      </c>
      <c r="F79" s="15">
        <f>SUBTOTAL(9,F77:F78)</f>
        <v>213</v>
      </c>
      <c r="G79" s="15">
        <f>SUBTOTAL(9,G77:G78)</f>
        <v>133.59</v>
      </c>
      <c r="H79" s="15">
        <f>SUBTOTAL(9,H77:H78)</f>
        <v>346.59000000000003</v>
      </c>
      <c r="I79" s="14"/>
    </row>
    <row r="80" spans="1:9" ht="33.75" outlineLevel="2" x14ac:dyDescent="0.25">
      <c r="A80" s="16">
        <v>552</v>
      </c>
      <c r="B80" s="17">
        <v>43368</v>
      </c>
      <c r="C80" s="18" t="s">
        <v>103</v>
      </c>
      <c r="D80" s="18" t="s">
        <v>47</v>
      </c>
      <c r="E80" s="19">
        <v>0</v>
      </c>
      <c r="F80" s="19">
        <v>142</v>
      </c>
      <c r="G80" s="19">
        <v>289.34000000000003</v>
      </c>
      <c r="H80" s="19">
        <f t="shared" si="0"/>
        <v>431.34000000000003</v>
      </c>
      <c r="I80" s="18" t="s">
        <v>104</v>
      </c>
    </row>
    <row r="81" spans="1:9" ht="33.75" outlineLevel="2" x14ac:dyDescent="0.25">
      <c r="A81" s="6">
        <v>553</v>
      </c>
      <c r="B81" s="7">
        <v>43368</v>
      </c>
      <c r="C81" s="8" t="s">
        <v>103</v>
      </c>
      <c r="D81" s="8" t="s">
        <v>47</v>
      </c>
      <c r="E81" s="9">
        <v>0</v>
      </c>
      <c r="F81" s="9">
        <v>142</v>
      </c>
      <c r="G81" s="9">
        <v>289.34000000000003</v>
      </c>
      <c r="H81" s="9">
        <f t="shared" si="0"/>
        <v>431.34000000000003</v>
      </c>
      <c r="I81" s="8" t="s">
        <v>105</v>
      </c>
    </row>
    <row r="82" spans="1:9" outlineLevel="1" x14ac:dyDescent="0.25">
      <c r="A82" s="25"/>
      <c r="B82" s="26"/>
      <c r="C82" s="13" t="s">
        <v>106</v>
      </c>
      <c r="D82" s="14"/>
      <c r="E82" s="15">
        <f>SUBTOTAL(9,E80:E81)</f>
        <v>0</v>
      </c>
      <c r="F82" s="15">
        <f>SUBTOTAL(9,F80:F81)</f>
        <v>284</v>
      </c>
      <c r="G82" s="15">
        <f>SUBTOTAL(9,G80:G81)</f>
        <v>578.68000000000006</v>
      </c>
      <c r="H82" s="15">
        <f>SUBTOTAL(9,H80:H81)</f>
        <v>862.68000000000006</v>
      </c>
      <c r="I82" s="14"/>
    </row>
    <row r="83" spans="1:9" ht="33.75" outlineLevel="2" x14ac:dyDescent="0.25">
      <c r="A83" s="16">
        <v>515</v>
      </c>
      <c r="B83" s="17">
        <v>43354</v>
      </c>
      <c r="C83" s="18" t="s">
        <v>107</v>
      </c>
      <c r="D83" s="18" t="s">
        <v>47</v>
      </c>
      <c r="E83" s="19">
        <v>0</v>
      </c>
      <c r="F83" s="19">
        <v>71</v>
      </c>
      <c r="G83" s="19">
        <v>53.5</v>
      </c>
      <c r="H83" s="19">
        <f t="shared" si="0"/>
        <v>124.5</v>
      </c>
      <c r="I83" s="18" t="s">
        <v>108</v>
      </c>
    </row>
    <row r="84" spans="1:9" ht="33.75" outlineLevel="2" x14ac:dyDescent="0.25">
      <c r="A84" s="6">
        <v>516</v>
      </c>
      <c r="B84" s="7">
        <v>43354</v>
      </c>
      <c r="C84" s="8" t="s">
        <v>107</v>
      </c>
      <c r="D84" s="8" t="s">
        <v>47</v>
      </c>
      <c r="E84" s="9">
        <v>0</v>
      </c>
      <c r="F84" s="9">
        <v>71</v>
      </c>
      <c r="G84" s="9">
        <v>53.5</v>
      </c>
      <c r="H84" s="9">
        <f t="shared" si="0"/>
        <v>124.5</v>
      </c>
      <c r="I84" s="8" t="s">
        <v>109</v>
      </c>
    </row>
    <row r="85" spans="1:9" ht="33.75" outlineLevel="2" x14ac:dyDescent="0.25">
      <c r="A85" s="6">
        <v>517</v>
      </c>
      <c r="B85" s="7">
        <v>43354</v>
      </c>
      <c r="C85" s="8" t="s">
        <v>107</v>
      </c>
      <c r="D85" s="8" t="s">
        <v>47</v>
      </c>
      <c r="E85" s="9">
        <v>0</v>
      </c>
      <c r="F85" s="9">
        <v>71</v>
      </c>
      <c r="G85" s="9">
        <v>53.5</v>
      </c>
      <c r="H85" s="9">
        <f t="shared" si="0"/>
        <v>124.5</v>
      </c>
      <c r="I85" s="8" t="s">
        <v>110</v>
      </c>
    </row>
    <row r="86" spans="1:9" ht="67.5" outlineLevel="2" x14ac:dyDescent="0.25">
      <c r="A86" s="6">
        <v>544</v>
      </c>
      <c r="B86" s="7">
        <v>43361</v>
      </c>
      <c r="C86" s="8" t="s">
        <v>107</v>
      </c>
      <c r="D86" s="8" t="s">
        <v>47</v>
      </c>
      <c r="E86" s="9">
        <v>0</v>
      </c>
      <c r="F86" s="9">
        <v>213</v>
      </c>
      <c r="G86" s="9">
        <v>107</v>
      </c>
      <c r="H86" s="9">
        <f t="shared" si="0"/>
        <v>320</v>
      </c>
      <c r="I86" s="8" t="s">
        <v>111</v>
      </c>
    </row>
    <row r="87" spans="1:9" outlineLevel="1" x14ac:dyDescent="0.25">
      <c r="A87" s="25"/>
      <c r="B87" s="26"/>
      <c r="C87" s="13" t="s">
        <v>112</v>
      </c>
      <c r="D87" s="14"/>
      <c r="E87" s="15">
        <f>SUBTOTAL(9,E83:E86)</f>
        <v>0</v>
      </c>
      <c r="F87" s="15">
        <f>SUBTOTAL(9,F83:F86)</f>
        <v>426</v>
      </c>
      <c r="G87" s="15">
        <f>SUBTOTAL(9,G83:G86)</f>
        <v>267.5</v>
      </c>
      <c r="H87" s="15">
        <f>SUBTOTAL(9,H83:H86)</f>
        <v>693.5</v>
      </c>
      <c r="I87" s="14"/>
    </row>
    <row r="88" spans="1:9" ht="33.75" outlineLevel="2" x14ac:dyDescent="0.25">
      <c r="A88" s="16">
        <v>550</v>
      </c>
      <c r="B88" s="17">
        <v>43368</v>
      </c>
      <c r="C88" s="18" t="s">
        <v>113</v>
      </c>
      <c r="D88" s="18" t="s">
        <v>42</v>
      </c>
      <c r="E88" s="19">
        <v>0</v>
      </c>
      <c r="F88" s="19">
        <v>142</v>
      </c>
      <c r="G88" s="19">
        <v>134.57999999999998</v>
      </c>
      <c r="H88" s="19">
        <f t="shared" si="0"/>
        <v>276.58</v>
      </c>
      <c r="I88" s="18" t="s">
        <v>114</v>
      </c>
    </row>
    <row r="89" spans="1:9" ht="45" outlineLevel="2" x14ac:dyDescent="0.25">
      <c r="A89" s="6">
        <v>551</v>
      </c>
      <c r="B89" s="7">
        <v>43368</v>
      </c>
      <c r="C89" s="8" t="s">
        <v>113</v>
      </c>
      <c r="D89" s="8" t="s">
        <v>42</v>
      </c>
      <c r="E89" s="9">
        <v>1071</v>
      </c>
      <c r="F89" s="9">
        <v>142</v>
      </c>
      <c r="G89" s="9">
        <v>320.46000000000004</v>
      </c>
      <c r="H89" s="9">
        <f t="shared" si="0"/>
        <v>1533.46</v>
      </c>
      <c r="I89" s="8" t="s">
        <v>115</v>
      </c>
    </row>
    <row r="90" spans="1:9" outlineLevel="1" x14ac:dyDescent="0.25">
      <c r="A90" s="25"/>
      <c r="B90" s="26"/>
      <c r="C90" s="13" t="s">
        <v>116</v>
      </c>
      <c r="D90" s="14"/>
      <c r="E90" s="15">
        <f>SUBTOTAL(9,E88:E89)</f>
        <v>1071</v>
      </c>
      <c r="F90" s="15">
        <f>SUBTOTAL(9,F88:F89)</f>
        <v>284</v>
      </c>
      <c r="G90" s="15">
        <f>SUBTOTAL(9,G88:G89)</f>
        <v>455.04</v>
      </c>
      <c r="H90" s="15">
        <f>SUBTOTAL(9,H88:H89)</f>
        <v>1810.04</v>
      </c>
      <c r="I90" s="14"/>
    </row>
    <row r="91" spans="1:9" ht="33.75" outlineLevel="2" x14ac:dyDescent="0.25">
      <c r="A91" s="16">
        <v>519</v>
      </c>
      <c r="B91" s="17">
        <v>43354</v>
      </c>
      <c r="C91" s="18" t="s">
        <v>117</v>
      </c>
      <c r="D91" s="18" t="s">
        <v>47</v>
      </c>
      <c r="E91" s="19">
        <v>0</v>
      </c>
      <c r="F91" s="19">
        <v>71</v>
      </c>
      <c r="G91" s="19">
        <v>89</v>
      </c>
      <c r="H91" s="19">
        <f t="shared" si="0"/>
        <v>160</v>
      </c>
      <c r="I91" s="18" t="s">
        <v>118</v>
      </c>
    </row>
    <row r="92" spans="1:9" outlineLevel="1" x14ac:dyDescent="0.25">
      <c r="A92" s="25"/>
      <c r="B92" s="26"/>
      <c r="C92" s="13" t="s">
        <v>119</v>
      </c>
      <c r="D92" s="14"/>
      <c r="E92" s="15">
        <f>SUBTOTAL(9,E91:E91)</f>
        <v>0</v>
      </c>
      <c r="F92" s="15">
        <f>SUBTOTAL(9,F91:F91)</f>
        <v>71</v>
      </c>
      <c r="G92" s="15">
        <f>SUBTOTAL(9,G91:G91)</f>
        <v>89</v>
      </c>
      <c r="H92" s="15">
        <f>SUBTOTAL(9,H91:H91)</f>
        <v>160</v>
      </c>
      <c r="I92" s="14"/>
    </row>
    <row r="93" spans="1:9" ht="45" outlineLevel="2" x14ac:dyDescent="0.25">
      <c r="A93" s="16">
        <v>524</v>
      </c>
      <c r="B93" s="17">
        <v>43361</v>
      </c>
      <c r="C93" s="18" t="s">
        <v>120</v>
      </c>
      <c r="D93" s="18" t="s">
        <v>47</v>
      </c>
      <c r="E93" s="19">
        <v>357</v>
      </c>
      <c r="F93" s="19">
        <v>142</v>
      </c>
      <c r="G93" s="19">
        <v>107</v>
      </c>
      <c r="H93" s="19">
        <f t="shared" si="0"/>
        <v>606</v>
      </c>
      <c r="I93" s="18" t="s">
        <v>121</v>
      </c>
    </row>
    <row r="94" spans="1:9" outlineLevel="1" x14ac:dyDescent="0.25">
      <c r="A94" s="25"/>
      <c r="B94" s="26"/>
      <c r="C94" s="13" t="s">
        <v>122</v>
      </c>
      <c r="D94" s="14"/>
      <c r="E94" s="15">
        <f>SUBTOTAL(9,E93:E93)</f>
        <v>357</v>
      </c>
      <c r="F94" s="15">
        <f>SUBTOTAL(9,F93:F93)</f>
        <v>142</v>
      </c>
      <c r="G94" s="15">
        <f>SUBTOTAL(9,G93:G93)</f>
        <v>107</v>
      </c>
      <c r="H94" s="15">
        <f>SUBTOTAL(9,H93:H93)</f>
        <v>606</v>
      </c>
      <c r="I94" s="14"/>
    </row>
    <row r="95" spans="1:9" ht="45" outlineLevel="2" x14ac:dyDescent="0.25">
      <c r="A95" s="16">
        <v>490</v>
      </c>
      <c r="B95" s="17">
        <v>43347</v>
      </c>
      <c r="C95" s="18" t="s">
        <v>123</v>
      </c>
      <c r="D95" s="18" t="s">
        <v>42</v>
      </c>
      <c r="E95" s="19">
        <v>578</v>
      </c>
      <c r="F95" s="19">
        <v>231</v>
      </c>
      <c r="G95" s="19">
        <v>173</v>
      </c>
      <c r="H95" s="19">
        <f t="shared" ref="H95:H136" si="1">SUM(E95:G95)</f>
        <v>982</v>
      </c>
      <c r="I95" s="18" t="s">
        <v>124</v>
      </c>
    </row>
    <row r="96" spans="1:9" outlineLevel="1" x14ac:dyDescent="0.25">
      <c r="A96" s="25"/>
      <c r="B96" s="26"/>
      <c r="C96" s="13" t="s">
        <v>125</v>
      </c>
      <c r="D96" s="14"/>
      <c r="E96" s="15">
        <f>SUBTOTAL(9,E95:E95)</f>
        <v>578</v>
      </c>
      <c r="F96" s="15">
        <f>SUBTOTAL(9,F95:F95)</f>
        <v>231</v>
      </c>
      <c r="G96" s="15">
        <f>SUBTOTAL(9,G95:G95)</f>
        <v>173</v>
      </c>
      <c r="H96" s="15">
        <f>SUBTOTAL(9,H95:H95)</f>
        <v>982</v>
      </c>
      <c r="I96" s="14"/>
    </row>
    <row r="97" spans="1:9" ht="33.75" outlineLevel="2" x14ac:dyDescent="0.25">
      <c r="A97" s="16">
        <v>488</v>
      </c>
      <c r="B97" s="17">
        <v>43347</v>
      </c>
      <c r="C97" s="18" t="s">
        <v>126</v>
      </c>
      <c r="D97" s="18" t="s">
        <v>47</v>
      </c>
      <c r="E97" s="19">
        <v>0</v>
      </c>
      <c r="F97" s="19">
        <v>142</v>
      </c>
      <c r="G97" s="19">
        <v>53.5</v>
      </c>
      <c r="H97" s="19">
        <f t="shared" si="1"/>
        <v>195.5</v>
      </c>
      <c r="I97" s="18" t="s">
        <v>127</v>
      </c>
    </row>
    <row r="98" spans="1:9" ht="33.75" outlineLevel="2" x14ac:dyDescent="0.25">
      <c r="A98" s="6">
        <v>493</v>
      </c>
      <c r="B98" s="7">
        <v>43354</v>
      </c>
      <c r="C98" s="8" t="s">
        <v>126</v>
      </c>
      <c r="D98" s="8" t="s">
        <v>47</v>
      </c>
      <c r="E98" s="9">
        <v>0</v>
      </c>
      <c r="F98" s="9">
        <v>142</v>
      </c>
      <c r="G98" s="9">
        <v>89</v>
      </c>
      <c r="H98" s="9">
        <f t="shared" si="1"/>
        <v>231</v>
      </c>
      <c r="I98" s="8" t="s">
        <v>128</v>
      </c>
    </row>
    <row r="99" spans="1:9" ht="33.75" outlineLevel="2" x14ac:dyDescent="0.25">
      <c r="A99" s="6">
        <v>539</v>
      </c>
      <c r="B99" s="7">
        <v>43361</v>
      </c>
      <c r="C99" s="8" t="s">
        <v>126</v>
      </c>
      <c r="D99" s="8" t="s">
        <v>47</v>
      </c>
      <c r="E99" s="9">
        <v>0</v>
      </c>
      <c r="F99" s="9">
        <v>142</v>
      </c>
      <c r="G99" s="9">
        <v>89</v>
      </c>
      <c r="H99" s="9">
        <f t="shared" si="1"/>
        <v>231</v>
      </c>
      <c r="I99" s="8" t="s">
        <v>129</v>
      </c>
    </row>
    <row r="100" spans="1:9" ht="33.75" outlineLevel="2" x14ac:dyDescent="0.25">
      <c r="A100" s="6">
        <v>559</v>
      </c>
      <c r="B100" s="7">
        <v>43368</v>
      </c>
      <c r="C100" s="8" t="s">
        <v>126</v>
      </c>
      <c r="D100" s="8" t="s">
        <v>47</v>
      </c>
      <c r="E100" s="9">
        <v>0</v>
      </c>
      <c r="F100" s="9">
        <v>71</v>
      </c>
      <c r="G100" s="9">
        <v>89</v>
      </c>
      <c r="H100" s="9">
        <f t="shared" si="1"/>
        <v>160</v>
      </c>
      <c r="I100" s="8" t="s">
        <v>130</v>
      </c>
    </row>
    <row r="101" spans="1:9" outlineLevel="1" x14ac:dyDescent="0.25">
      <c r="A101" s="25"/>
      <c r="B101" s="26"/>
      <c r="C101" s="13" t="s">
        <v>131</v>
      </c>
      <c r="D101" s="14"/>
      <c r="E101" s="15">
        <f>SUBTOTAL(9,E97:E100)</f>
        <v>0</v>
      </c>
      <c r="F101" s="15">
        <f>SUBTOTAL(9,F97:F100)</f>
        <v>497</v>
      </c>
      <c r="G101" s="15">
        <f>SUBTOTAL(9,G97:G100)</f>
        <v>320.5</v>
      </c>
      <c r="H101" s="15">
        <f>SUBTOTAL(9,H97:H100)</f>
        <v>817.5</v>
      </c>
      <c r="I101" s="14"/>
    </row>
    <row r="102" spans="1:9" ht="45" outlineLevel="2" x14ac:dyDescent="0.25">
      <c r="A102" s="16">
        <v>509</v>
      </c>
      <c r="B102" s="17">
        <v>43354</v>
      </c>
      <c r="C102" s="18" t="s">
        <v>132</v>
      </c>
      <c r="D102" s="18" t="s">
        <v>47</v>
      </c>
      <c r="E102" s="19">
        <v>0</v>
      </c>
      <c r="F102" s="19">
        <v>142</v>
      </c>
      <c r="G102" s="19">
        <v>89</v>
      </c>
      <c r="H102" s="19">
        <f t="shared" si="1"/>
        <v>231</v>
      </c>
      <c r="I102" s="18" t="s">
        <v>133</v>
      </c>
    </row>
    <row r="103" spans="1:9" ht="33.75" outlineLevel="2" x14ac:dyDescent="0.25">
      <c r="A103" s="6">
        <v>510</v>
      </c>
      <c r="B103" s="7">
        <v>43354</v>
      </c>
      <c r="C103" s="8" t="s">
        <v>132</v>
      </c>
      <c r="D103" s="8" t="s">
        <v>47</v>
      </c>
      <c r="E103" s="9">
        <v>0</v>
      </c>
      <c r="F103" s="9">
        <v>142</v>
      </c>
      <c r="G103" s="9">
        <v>420.78000000000003</v>
      </c>
      <c r="H103" s="9">
        <f t="shared" si="1"/>
        <v>562.78</v>
      </c>
      <c r="I103" s="8" t="s">
        <v>134</v>
      </c>
    </row>
    <row r="104" spans="1:9" outlineLevel="1" x14ac:dyDescent="0.25">
      <c r="A104" s="25"/>
      <c r="B104" s="26"/>
      <c r="C104" s="13" t="s">
        <v>135</v>
      </c>
      <c r="D104" s="14"/>
      <c r="E104" s="15">
        <f>SUBTOTAL(9,E102:E103)</f>
        <v>0</v>
      </c>
      <c r="F104" s="15">
        <f>SUBTOTAL(9,F102:F103)</f>
        <v>284</v>
      </c>
      <c r="G104" s="15">
        <f>SUBTOTAL(9,G102:G103)</f>
        <v>509.78000000000003</v>
      </c>
      <c r="H104" s="15">
        <f>SUBTOTAL(9,H102:H103)</f>
        <v>793.78</v>
      </c>
      <c r="I104" s="14"/>
    </row>
    <row r="105" spans="1:9" ht="33.75" outlineLevel="2" x14ac:dyDescent="0.25">
      <c r="A105" s="16">
        <v>480</v>
      </c>
      <c r="B105" s="17">
        <v>43347</v>
      </c>
      <c r="C105" s="18" t="s">
        <v>136</v>
      </c>
      <c r="D105" s="18" t="s">
        <v>47</v>
      </c>
      <c r="E105" s="19">
        <v>0</v>
      </c>
      <c r="F105" s="19">
        <v>142</v>
      </c>
      <c r="G105" s="19">
        <v>328.56</v>
      </c>
      <c r="H105" s="19">
        <f t="shared" si="1"/>
        <v>470.56</v>
      </c>
      <c r="I105" s="18" t="s">
        <v>137</v>
      </c>
    </row>
    <row r="106" spans="1:9" ht="22.5" outlineLevel="2" x14ac:dyDescent="0.25">
      <c r="A106" s="6">
        <v>480</v>
      </c>
      <c r="B106" s="7">
        <v>43347</v>
      </c>
      <c r="C106" s="8" t="s">
        <v>136</v>
      </c>
      <c r="D106" s="8" t="s">
        <v>47</v>
      </c>
      <c r="E106" s="9">
        <v>0</v>
      </c>
      <c r="F106" s="9">
        <v>0</v>
      </c>
      <c r="G106" s="9">
        <v>-460</v>
      </c>
      <c r="H106" s="9">
        <f t="shared" si="1"/>
        <v>-460</v>
      </c>
      <c r="I106" s="8" t="s">
        <v>138</v>
      </c>
    </row>
    <row r="107" spans="1:9" ht="33.75" outlineLevel="2" x14ac:dyDescent="0.25">
      <c r="A107" s="6">
        <v>481</v>
      </c>
      <c r="B107" s="7">
        <v>43347</v>
      </c>
      <c r="C107" s="8" t="s">
        <v>136</v>
      </c>
      <c r="D107" s="8" t="s">
        <v>47</v>
      </c>
      <c r="E107" s="9">
        <v>0</v>
      </c>
      <c r="F107" s="9">
        <v>142</v>
      </c>
      <c r="G107" s="9">
        <v>277.72000000000003</v>
      </c>
      <c r="H107" s="9">
        <f t="shared" si="1"/>
        <v>419.72</v>
      </c>
      <c r="I107" s="8" t="s">
        <v>139</v>
      </c>
    </row>
    <row r="108" spans="1:9" ht="45" outlineLevel="2" x14ac:dyDescent="0.25">
      <c r="A108" s="6">
        <v>545</v>
      </c>
      <c r="B108" s="7">
        <v>43361</v>
      </c>
      <c r="C108" s="8" t="s">
        <v>136</v>
      </c>
      <c r="D108" s="8" t="s">
        <v>47</v>
      </c>
      <c r="E108" s="9">
        <v>357</v>
      </c>
      <c r="F108" s="9">
        <v>142</v>
      </c>
      <c r="G108" s="9">
        <v>281.86</v>
      </c>
      <c r="H108" s="9">
        <f t="shared" si="1"/>
        <v>780.86</v>
      </c>
      <c r="I108" s="8" t="s">
        <v>140</v>
      </c>
    </row>
    <row r="109" spans="1:9" outlineLevel="1" x14ac:dyDescent="0.25">
      <c r="A109" s="25"/>
      <c r="B109" s="26"/>
      <c r="C109" s="13" t="s">
        <v>141</v>
      </c>
      <c r="D109" s="14"/>
      <c r="E109" s="15">
        <f>SUBTOTAL(9,E105:E108)</f>
        <v>357</v>
      </c>
      <c r="F109" s="15">
        <f>SUBTOTAL(9,F105:F108)</f>
        <v>426</v>
      </c>
      <c r="G109" s="15">
        <f>SUBTOTAL(9,G105:G108)</f>
        <v>428.14000000000004</v>
      </c>
      <c r="H109" s="15">
        <f>SUBTOTAL(9,H105:H108)</f>
        <v>1211.1400000000001</v>
      </c>
      <c r="I109" s="14"/>
    </row>
    <row r="110" spans="1:9" ht="45" outlineLevel="2" x14ac:dyDescent="0.25">
      <c r="A110" s="16">
        <v>476</v>
      </c>
      <c r="B110" s="17">
        <v>43347</v>
      </c>
      <c r="C110" s="18" t="s">
        <v>142</v>
      </c>
      <c r="D110" s="18" t="s">
        <v>47</v>
      </c>
      <c r="E110" s="19">
        <v>0</v>
      </c>
      <c r="F110" s="19">
        <v>142</v>
      </c>
      <c r="G110" s="19">
        <v>53.5</v>
      </c>
      <c r="H110" s="19">
        <f t="shared" si="1"/>
        <v>195.5</v>
      </c>
      <c r="I110" s="18" t="s">
        <v>143</v>
      </c>
    </row>
    <row r="111" spans="1:9" ht="45" outlineLevel="2" x14ac:dyDescent="0.25">
      <c r="A111" s="6">
        <v>477</v>
      </c>
      <c r="B111" s="7">
        <v>43347</v>
      </c>
      <c r="C111" s="8" t="s">
        <v>142</v>
      </c>
      <c r="D111" s="8" t="s">
        <v>47</v>
      </c>
      <c r="E111" s="9">
        <v>0</v>
      </c>
      <c r="F111" s="9">
        <v>142</v>
      </c>
      <c r="G111" s="9">
        <v>53.5</v>
      </c>
      <c r="H111" s="9">
        <f t="shared" si="1"/>
        <v>195.5</v>
      </c>
      <c r="I111" s="8" t="s">
        <v>144</v>
      </c>
    </row>
    <row r="112" spans="1:9" ht="33.75" outlineLevel="2" x14ac:dyDescent="0.25">
      <c r="A112" s="6">
        <v>478</v>
      </c>
      <c r="B112" s="7">
        <v>43347</v>
      </c>
      <c r="C112" s="8" t="s">
        <v>142</v>
      </c>
      <c r="D112" s="8" t="s">
        <v>47</v>
      </c>
      <c r="E112" s="9">
        <v>0</v>
      </c>
      <c r="F112" s="9">
        <v>71</v>
      </c>
      <c r="G112" s="9">
        <v>53.5</v>
      </c>
      <c r="H112" s="9">
        <f t="shared" si="1"/>
        <v>124.5</v>
      </c>
      <c r="I112" s="8" t="s">
        <v>145</v>
      </c>
    </row>
    <row r="113" spans="1:9" ht="45" outlineLevel="2" x14ac:dyDescent="0.25">
      <c r="A113" s="6">
        <v>479</v>
      </c>
      <c r="B113" s="7">
        <v>43347</v>
      </c>
      <c r="C113" s="8" t="s">
        <v>142</v>
      </c>
      <c r="D113" s="8" t="s">
        <v>47</v>
      </c>
      <c r="E113" s="9">
        <v>0</v>
      </c>
      <c r="F113" s="9">
        <v>71</v>
      </c>
      <c r="G113" s="9">
        <v>53.5</v>
      </c>
      <c r="H113" s="9">
        <f t="shared" si="1"/>
        <v>124.5</v>
      </c>
      <c r="I113" s="8" t="s">
        <v>146</v>
      </c>
    </row>
    <row r="114" spans="1:9" outlineLevel="1" x14ac:dyDescent="0.25">
      <c r="A114" s="25"/>
      <c r="B114" s="26"/>
      <c r="C114" s="13" t="s">
        <v>147</v>
      </c>
      <c r="D114" s="14"/>
      <c r="E114" s="15">
        <f>SUBTOTAL(9,E110:E113)</f>
        <v>0</v>
      </c>
      <c r="F114" s="15">
        <f>SUBTOTAL(9,F110:F113)</f>
        <v>426</v>
      </c>
      <c r="G114" s="15">
        <f>SUBTOTAL(9,G110:G113)</f>
        <v>214</v>
      </c>
      <c r="H114" s="15">
        <f>SUBTOTAL(9,H110:H113)</f>
        <v>640</v>
      </c>
      <c r="I114" s="14"/>
    </row>
    <row r="115" spans="1:9" ht="45" outlineLevel="2" x14ac:dyDescent="0.25">
      <c r="A115" s="16">
        <v>527</v>
      </c>
      <c r="B115" s="17">
        <v>43361</v>
      </c>
      <c r="C115" s="18" t="s">
        <v>148</v>
      </c>
      <c r="D115" s="18" t="s">
        <v>47</v>
      </c>
      <c r="E115" s="19">
        <v>357</v>
      </c>
      <c r="F115" s="19">
        <v>71</v>
      </c>
      <c r="G115" s="19">
        <v>288.32</v>
      </c>
      <c r="H115" s="19">
        <f t="shared" si="1"/>
        <v>716.31999999999994</v>
      </c>
      <c r="I115" s="18" t="s">
        <v>149</v>
      </c>
    </row>
    <row r="116" spans="1:9" outlineLevel="1" x14ac:dyDescent="0.25">
      <c r="A116" s="25"/>
      <c r="B116" s="26"/>
      <c r="C116" s="13" t="s">
        <v>150</v>
      </c>
      <c r="D116" s="14"/>
      <c r="E116" s="15">
        <f>SUBTOTAL(9,E115:E115)</f>
        <v>357</v>
      </c>
      <c r="F116" s="15">
        <f>SUBTOTAL(9,F115:F115)</f>
        <v>71</v>
      </c>
      <c r="G116" s="15">
        <f>SUBTOTAL(9,G115:G115)</f>
        <v>288.32</v>
      </c>
      <c r="H116" s="15">
        <f>SUBTOTAL(9,H115:H115)</f>
        <v>716.31999999999994</v>
      </c>
      <c r="I116" s="14"/>
    </row>
    <row r="117" spans="1:9" ht="33.75" outlineLevel="2" x14ac:dyDescent="0.25">
      <c r="A117" s="16">
        <v>483</v>
      </c>
      <c r="B117" s="17">
        <v>43347</v>
      </c>
      <c r="C117" s="18" t="s">
        <v>151</v>
      </c>
      <c r="D117" s="18" t="s">
        <v>47</v>
      </c>
      <c r="E117" s="19">
        <v>0</v>
      </c>
      <c r="F117" s="19">
        <v>142</v>
      </c>
      <c r="G117" s="19">
        <v>238.46</v>
      </c>
      <c r="H117" s="19">
        <f t="shared" si="1"/>
        <v>380.46000000000004</v>
      </c>
      <c r="I117" s="18" t="s">
        <v>152</v>
      </c>
    </row>
    <row r="118" spans="1:9" ht="33.75" outlineLevel="2" x14ac:dyDescent="0.25">
      <c r="A118" s="6">
        <v>520</v>
      </c>
      <c r="B118" s="7">
        <v>43354</v>
      </c>
      <c r="C118" s="8" t="s">
        <v>151</v>
      </c>
      <c r="D118" s="8" t="s">
        <v>47</v>
      </c>
      <c r="E118" s="9">
        <v>0</v>
      </c>
      <c r="F118" s="9">
        <v>142</v>
      </c>
      <c r="G118" s="9">
        <v>238.46</v>
      </c>
      <c r="H118" s="9">
        <f t="shared" si="1"/>
        <v>380.46000000000004</v>
      </c>
      <c r="I118" s="8" t="s">
        <v>153</v>
      </c>
    </row>
    <row r="119" spans="1:9" ht="33.75" outlineLevel="2" x14ac:dyDescent="0.25">
      <c r="A119" s="6">
        <v>557</v>
      </c>
      <c r="B119" s="7">
        <v>43368</v>
      </c>
      <c r="C119" s="8" t="s">
        <v>151</v>
      </c>
      <c r="D119" s="8" t="s">
        <v>47</v>
      </c>
      <c r="E119" s="9">
        <v>0</v>
      </c>
      <c r="F119" s="9">
        <v>142</v>
      </c>
      <c r="G119" s="9">
        <v>238.46</v>
      </c>
      <c r="H119" s="9">
        <f t="shared" si="1"/>
        <v>380.46000000000004</v>
      </c>
      <c r="I119" s="8" t="s">
        <v>154</v>
      </c>
    </row>
    <row r="120" spans="1:9" outlineLevel="1" x14ac:dyDescent="0.25">
      <c r="A120" s="25"/>
      <c r="B120" s="26"/>
      <c r="C120" s="13" t="s">
        <v>155</v>
      </c>
      <c r="D120" s="14"/>
      <c r="E120" s="15">
        <f>SUBTOTAL(9,E117:E119)</f>
        <v>0</v>
      </c>
      <c r="F120" s="15">
        <f>SUBTOTAL(9,F117:F119)</f>
        <v>426</v>
      </c>
      <c r="G120" s="15">
        <f>SUBTOTAL(9,G117:G119)</f>
        <v>715.38</v>
      </c>
      <c r="H120" s="15">
        <f>SUBTOTAL(9,H117:H119)</f>
        <v>1141.3800000000001</v>
      </c>
      <c r="I120" s="14"/>
    </row>
    <row r="121" spans="1:9" outlineLevel="2" x14ac:dyDescent="0.25">
      <c r="A121" s="16">
        <v>475</v>
      </c>
      <c r="B121" s="17">
        <v>43340</v>
      </c>
      <c r="C121" s="18" t="s">
        <v>156</v>
      </c>
      <c r="D121" s="18" t="s">
        <v>47</v>
      </c>
      <c r="E121" s="19">
        <v>0</v>
      </c>
      <c r="F121" s="19">
        <v>0</v>
      </c>
      <c r="G121" s="19">
        <v>98.81</v>
      </c>
      <c r="H121" s="19">
        <f>SUM(E121:G121)</f>
        <v>98.81</v>
      </c>
      <c r="I121" s="18" t="s">
        <v>157</v>
      </c>
    </row>
    <row r="122" spans="1:9" ht="45" outlineLevel="2" x14ac:dyDescent="0.25">
      <c r="A122" s="6">
        <v>531</v>
      </c>
      <c r="B122" s="7">
        <v>43361</v>
      </c>
      <c r="C122" s="8" t="s">
        <v>156</v>
      </c>
      <c r="D122" s="8" t="s">
        <v>47</v>
      </c>
      <c r="E122" s="9">
        <v>1734</v>
      </c>
      <c r="F122" s="9">
        <v>231</v>
      </c>
      <c r="G122" s="9">
        <v>281</v>
      </c>
      <c r="H122" s="9">
        <f t="shared" si="1"/>
        <v>2246</v>
      </c>
      <c r="I122" s="8" t="s">
        <v>158</v>
      </c>
    </row>
    <row r="123" spans="1:9" ht="33.75" outlineLevel="2" x14ac:dyDescent="0.25">
      <c r="A123" s="6">
        <v>532</v>
      </c>
      <c r="B123" s="7">
        <v>43361</v>
      </c>
      <c r="C123" s="8" t="s">
        <v>156</v>
      </c>
      <c r="D123" s="8" t="s">
        <v>47</v>
      </c>
      <c r="E123" s="9">
        <v>0</v>
      </c>
      <c r="F123" s="9">
        <v>142</v>
      </c>
      <c r="G123" s="9">
        <v>89</v>
      </c>
      <c r="H123" s="9">
        <f t="shared" si="1"/>
        <v>231</v>
      </c>
      <c r="I123" s="8" t="s">
        <v>159</v>
      </c>
    </row>
    <row r="124" spans="1:9" ht="33.75" outlineLevel="2" x14ac:dyDescent="0.25">
      <c r="A124" s="6">
        <v>533</v>
      </c>
      <c r="B124" s="7">
        <v>43361</v>
      </c>
      <c r="C124" s="8" t="s">
        <v>156</v>
      </c>
      <c r="D124" s="8" t="s">
        <v>47</v>
      </c>
      <c r="E124" s="9">
        <v>0</v>
      </c>
      <c r="F124" s="9">
        <v>142</v>
      </c>
      <c r="G124" s="9">
        <v>89</v>
      </c>
      <c r="H124" s="9">
        <f t="shared" si="1"/>
        <v>231</v>
      </c>
      <c r="I124" s="8" t="s">
        <v>160</v>
      </c>
    </row>
    <row r="125" spans="1:9" ht="67.5" outlineLevel="2" x14ac:dyDescent="0.25">
      <c r="A125" s="6">
        <v>534</v>
      </c>
      <c r="B125" s="7">
        <v>43361</v>
      </c>
      <c r="C125" s="8" t="s">
        <v>156</v>
      </c>
      <c r="D125" s="8" t="s">
        <v>47</v>
      </c>
      <c r="E125" s="9">
        <v>714</v>
      </c>
      <c r="F125" s="9">
        <v>71</v>
      </c>
      <c r="G125" s="9">
        <v>387.96000000000004</v>
      </c>
      <c r="H125" s="9">
        <f t="shared" si="1"/>
        <v>1172.96</v>
      </c>
      <c r="I125" s="8" t="s">
        <v>161</v>
      </c>
    </row>
    <row r="126" spans="1:9" outlineLevel="1" x14ac:dyDescent="0.25">
      <c r="A126" s="25"/>
      <c r="B126" s="26"/>
      <c r="C126" s="13" t="s">
        <v>162</v>
      </c>
      <c r="D126" s="14"/>
      <c r="E126" s="15">
        <f>SUBTOTAL(9,E121:E125)</f>
        <v>2448</v>
      </c>
      <c r="F126" s="15">
        <f>SUBTOTAL(9,F121:F125)</f>
        <v>586</v>
      </c>
      <c r="G126" s="15">
        <f>SUBTOTAL(9,G121:G125)</f>
        <v>945.77</v>
      </c>
      <c r="H126" s="15">
        <f>SUBTOTAL(9,H121:H125)</f>
        <v>3979.77</v>
      </c>
      <c r="I126" s="14"/>
    </row>
    <row r="127" spans="1:9" ht="33.75" outlineLevel="2" x14ac:dyDescent="0.25">
      <c r="A127" s="16">
        <v>518</v>
      </c>
      <c r="B127" s="17">
        <v>43354</v>
      </c>
      <c r="C127" s="18" t="s">
        <v>163</v>
      </c>
      <c r="D127" s="18" t="s">
        <v>47</v>
      </c>
      <c r="E127" s="19">
        <v>0</v>
      </c>
      <c r="F127" s="19">
        <v>71</v>
      </c>
      <c r="G127" s="19">
        <v>130.34</v>
      </c>
      <c r="H127" s="19">
        <f t="shared" si="1"/>
        <v>201.34</v>
      </c>
      <c r="I127" s="18" t="s">
        <v>164</v>
      </c>
    </row>
    <row r="128" spans="1:9" outlineLevel="1" x14ac:dyDescent="0.25">
      <c r="A128" s="25"/>
      <c r="B128" s="26"/>
      <c r="C128" s="13" t="s">
        <v>165</v>
      </c>
      <c r="D128" s="14"/>
      <c r="E128" s="15">
        <f>SUBTOTAL(9,E127:E127)</f>
        <v>0</v>
      </c>
      <c r="F128" s="15">
        <f>SUBTOTAL(9,F127:F127)</f>
        <v>71</v>
      </c>
      <c r="G128" s="15">
        <f>SUBTOTAL(9,G127:G127)</f>
        <v>130.34</v>
      </c>
      <c r="H128" s="15">
        <f>SUBTOTAL(9,H127:H127)</f>
        <v>201.34</v>
      </c>
      <c r="I128" s="14"/>
    </row>
    <row r="129" spans="1:9" ht="33.75" outlineLevel="2" x14ac:dyDescent="0.25">
      <c r="A129" s="16">
        <v>502</v>
      </c>
      <c r="B129" s="17">
        <v>43354</v>
      </c>
      <c r="C129" s="18" t="s">
        <v>166</v>
      </c>
      <c r="D129" s="18" t="s">
        <v>47</v>
      </c>
      <c r="E129" s="19">
        <v>0</v>
      </c>
      <c r="F129" s="19">
        <v>142</v>
      </c>
      <c r="G129" s="19">
        <v>89</v>
      </c>
      <c r="H129" s="19">
        <f t="shared" si="1"/>
        <v>231</v>
      </c>
      <c r="I129" s="18" t="s">
        <v>167</v>
      </c>
    </row>
    <row r="130" spans="1:9" ht="33.75" outlineLevel="2" x14ac:dyDescent="0.25">
      <c r="A130" s="6">
        <v>503</v>
      </c>
      <c r="B130" s="7">
        <v>43354</v>
      </c>
      <c r="C130" s="8" t="s">
        <v>166</v>
      </c>
      <c r="D130" s="8" t="s">
        <v>47</v>
      </c>
      <c r="E130" s="9">
        <v>0</v>
      </c>
      <c r="F130" s="9">
        <v>142</v>
      </c>
      <c r="G130" s="9">
        <v>89</v>
      </c>
      <c r="H130" s="9">
        <f t="shared" si="1"/>
        <v>231</v>
      </c>
      <c r="I130" s="8" t="s">
        <v>168</v>
      </c>
    </row>
    <row r="131" spans="1:9" ht="33.75" outlineLevel="2" x14ac:dyDescent="0.25">
      <c r="A131" s="6">
        <v>535</v>
      </c>
      <c r="B131" s="7">
        <v>43361</v>
      </c>
      <c r="C131" s="8" t="s">
        <v>166</v>
      </c>
      <c r="D131" s="8" t="s">
        <v>47</v>
      </c>
      <c r="E131" s="9">
        <v>0</v>
      </c>
      <c r="F131" s="9">
        <v>142</v>
      </c>
      <c r="G131" s="9">
        <v>89</v>
      </c>
      <c r="H131" s="9">
        <f t="shared" si="1"/>
        <v>231</v>
      </c>
      <c r="I131" s="8" t="s">
        <v>169</v>
      </c>
    </row>
    <row r="132" spans="1:9" ht="33.75" outlineLevel="2" x14ac:dyDescent="0.25">
      <c r="A132" s="6">
        <v>536</v>
      </c>
      <c r="B132" s="7">
        <v>43361</v>
      </c>
      <c r="C132" s="8" t="s">
        <v>166</v>
      </c>
      <c r="D132" s="8" t="s">
        <v>47</v>
      </c>
      <c r="E132" s="9">
        <v>0</v>
      </c>
      <c r="F132" s="9">
        <v>142</v>
      </c>
      <c r="G132" s="9">
        <v>89</v>
      </c>
      <c r="H132" s="9">
        <f t="shared" si="1"/>
        <v>231</v>
      </c>
      <c r="I132" s="8" t="s">
        <v>170</v>
      </c>
    </row>
    <row r="133" spans="1:9" ht="33.75" outlineLevel="2" x14ac:dyDescent="0.25">
      <c r="A133" s="6">
        <v>537</v>
      </c>
      <c r="B133" s="7">
        <v>43361</v>
      </c>
      <c r="C133" s="8" t="s">
        <v>166</v>
      </c>
      <c r="D133" s="8" t="s">
        <v>47</v>
      </c>
      <c r="E133" s="9">
        <v>0</v>
      </c>
      <c r="F133" s="9">
        <v>142</v>
      </c>
      <c r="G133" s="9">
        <v>89</v>
      </c>
      <c r="H133" s="9">
        <f t="shared" si="1"/>
        <v>231</v>
      </c>
      <c r="I133" s="8" t="s">
        <v>171</v>
      </c>
    </row>
    <row r="134" spans="1:9" ht="33.75" outlineLevel="2" x14ac:dyDescent="0.25">
      <c r="A134" s="6">
        <v>558</v>
      </c>
      <c r="B134" s="7">
        <v>43368</v>
      </c>
      <c r="C134" s="8" t="s">
        <v>166</v>
      </c>
      <c r="D134" s="8" t="s">
        <v>47</v>
      </c>
      <c r="E134" s="9">
        <v>0</v>
      </c>
      <c r="F134" s="9">
        <v>142</v>
      </c>
      <c r="G134" s="9">
        <v>89</v>
      </c>
      <c r="H134" s="9">
        <f t="shared" si="1"/>
        <v>231</v>
      </c>
      <c r="I134" s="8" t="s">
        <v>172</v>
      </c>
    </row>
    <row r="135" spans="1:9" outlineLevel="1" x14ac:dyDescent="0.25">
      <c r="A135" s="25"/>
      <c r="B135" s="26"/>
      <c r="C135" s="13" t="s">
        <v>173</v>
      </c>
      <c r="D135" s="14"/>
      <c r="E135" s="15">
        <f>SUBTOTAL(9,E129:E134)</f>
        <v>0</v>
      </c>
      <c r="F135" s="15">
        <f>SUBTOTAL(9,F129:F134)</f>
        <v>852</v>
      </c>
      <c r="G135" s="15">
        <f>SUBTOTAL(9,G129:G134)</f>
        <v>534</v>
      </c>
      <c r="H135" s="15">
        <f>SUBTOTAL(9,H129:H134)</f>
        <v>1386</v>
      </c>
      <c r="I135" s="14"/>
    </row>
    <row r="136" spans="1:9" outlineLevel="2" x14ac:dyDescent="0.25">
      <c r="A136" s="16">
        <v>498</v>
      </c>
      <c r="B136" s="17" t="s">
        <v>93</v>
      </c>
      <c r="C136" s="18" t="s">
        <v>174</v>
      </c>
      <c r="D136" s="18" t="s">
        <v>93</v>
      </c>
      <c r="E136" s="19" t="s">
        <v>93</v>
      </c>
      <c r="F136" s="19" t="s">
        <v>93</v>
      </c>
      <c r="G136" s="19" t="s">
        <v>93</v>
      </c>
      <c r="H136" s="19">
        <f t="shared" si="1"/>
        <v>0</v>
      </c>
      <c r="I136" s="18"/>
    </row>
    <row r="137" spans="1:9" x14ac:dyDescent="0.25">
      <c r="A137" s="25"/>
      <c r="B137" s="26"/>
      <c r="C137" s="20" t="s">
        <v>175</v>
      </c>
      <c r="D137" s="14"/>
      <c r="E137" s="15">
        <f>SUBTOTAL(9,E30:E136)</f>
        <v>17680</v>
      </c>
      <c r="F137" s="15">
        <f>SUBTOTAL(9,F30:F136)</f>
        <v>9630.5</v>
      </c>
      <c r="G137" s="15">
        <f>SUBTOTAL(9,G30:G136)</f>
        <v>12798.969999999998</v>
      </c>
      <c r="H137" s="15">
        <f>SUBTOTAL(9,H30:H136)</f>
        <v>40109.469999999987</v>
      </c>
      <c r="I137" s="14"/>
    </row>
    <row r="141" spans="1:9" x14ac:dyDescent="0.25">
      <c r="A141" s="35" t="s">
        <v>176</v>
      </c>
      <c r="B141" s="36"/>
      <c r="C141" s="36"/>
      <c r="D141" s="36"/>
      <c r="E141" s="36"/>
      <c r="F141" s="36"/>
      <c r="G141" s="36"/>
      <c r="H141" s="37"/>
    </row>
    <row r="142" spans="1:9" x14ac:dyDescent="0.25">
      <c r="A142" s="27"/>
      <c r="B142" s="28"/>
      <c r="C142" s="28"/>
      <c r="D142" s="20" t="s">
        <v>39</v>
      </c>
      <c r="E142" s="29">
        <f>E24</f>
        <v>8045</v>
      </c>
      <c r="F142" s="29">
        <f t="shared" ref="F142:H142" si="2">F24</f>
        <v>1145</v>
      </c>
      <c r="G142" s="29">
        <f t="shared" si="2"/>
        <v>793.08</v>
      </c>
      <c r="H142" s="29">
        <f t="shared" si="2"/>
        <v>9983.08</v>
      </c>
    </row>
    <row r="143" spans="1:9" x14ac:dyDescent="0.25">
      <c r="A143" s="27"/>
      <c r="B143" s="28"/>
      <c r="C143" s="28"/>
      <c r="D143" s="20" t="s">
        <v>175</v>
      </c>
      <c r="E143" s="29">
        <f>E137</f>
        <v>17680</v>
      </c>
      <c r="F143" s="29">
        <f t="shared" ref="F143:G143" si="3">F137</f>
        <v>9630.5</v>
      </c>
      <c r="G143" s="29">
        <f t="shared" si="3"/>
        <v>12798.969999999998</v>
      </c>
      <c r="H143" s="29">
        <f>H137</f>
        <v>40109.469999999987</v>
      </c>
    </row>
    <row r="144" spans="1:9" x14ac:dyDescent="0.25">
      <c r="A144" s="27"/>
      <c r="B144" s="28"/>
      <c r="C144" s="28"/>
      <c r="D144" s="20" t="s">
        <v>177</v>
      </c>
      <c r="E144" s="29">
        <f t="shared" ref="E144:G144" si="4">SUM(E142:E143)</f>
        <v>25725</v>
      </c>
      <c r="F144" s="29">
        <f t="shared" si="4"/>
        <v>10775.5</v>
      </c>
      <c r="G144" s="29">
        <f t="shared" si="4"/>
        <v>13592.049999999997</v>
      </c>
      <c r="H144" s="29">
        <f>SUM(H142:H143)</f>
        <v>50092.549999999988</v>
      </c>
    </row>
    <row r="146" spans="1:1" x14ac:dyDescent="0.25">
      <c r="A146" s="30" t="s">
        <v>178</v>
      </c>
    </row>
  </sheetData>
  <mergeCells count="4">
    <mergeCell ref="A2:I2"/>
    <mergeCell ref="A3:I3"/>
    <mergeCell ref="A27:I27"/>
    <mergeCell ref="A141:H141"/>
  </mergeCells>
  <conditionalFormatting sqref="A25:G26">
    <cfRule type="expression" dxfId="6" priority="12">
      <formula>OR(#REF!="",AND(#REF!&lt;&gt;"",#REF!=""))</formula>
    </cfRule>
  </conditionalFormatting>
  <conditionalFormatting sqref="A25:G26">
    <cfRule type="expression" priority="13">
      <formula>OR(#REF!="",AND(#REF!&lt;&gt;"",#REF!=""))</formula>
    </cfRule>
  </conditionalFormatting>
  <conditionalFormatting sqref="I25:I26">
    <cfRule type="expression" dxfId="5" priority="10">
      <formula>OR(#REF!="",AND(#REF!&lt;&gt;"",#REF!=""))</formula>
    </cfRule>
  </conditionalFormatting>
  <conditionalFormatting sqref="I25:I26 A142:D144">
    <cfRule type="expression" priority="11">
      <formula>OR(#REF!="",AND(#REF!&lt;&gt;"",#REF!=""))</formula>
    </cfRule>
  </conditionalFormatting>
  <conditionalFormatting sqref="A142:D144">
    <cfRule type="expression" dxfId="4" priority="9">
      <formula>OR(#REF!="",AND(#REF!&lt;&gt;"",#REF!=""))</formula>
    </cfRule>
  </conditionalFormatting>
  <conditionalFormatting sqref="E144:H144 E142:H142">
    <cfRule type="expression" dxfId="3" priority="7">
      <formula>OR(#REF!="",AND(#REF!&lt;&gt;"",#REF!=""))</formula>
    </cfRule>
  </conditionalFormatting>
  <conditionalFormatting sqref="E144:H144 E142:H142">
    <cfRule type="expression" priority="8">
      <formula>OR(#REF!="",AND(#REF!&lt;&gt;"",#REF!=""))</formula>
    </cfRule>
  </conditionalFormatting>
  <conditionalFormatting sqref="E143:H143">
    <cfRule type="expression" dxfId="2" priority="5">
      <formula>OR(#REF!="",AND(#REF!&lt;&gt;"",#REF!=""))</formula>
    </cfRule>
  </conditionalFormatting>
  <conditionalFormatting sqref="E143:H143">
    <cfRule type="expression" priority="6">
      <formula>OR(#REF!="",AND(#REF!&lt;&gt;"",#REF!=""))</formula>
    </cfRule>
  </conditionalFormatting>
  <conditionalFormatting sqref="C24">
    <cfRule type="expression" priority="4">
      <formula>OR(#REF!="",AND(#REF!&lt;&gt;"",#REF!=""))</formula>
    </cfRule>
  </conditionalFormatting>
  <conditionalFormatting sqref="C24">
    <cfRule type="expression" dxfId="1" priority="3">
      <formula>OR(#REF!="",AND(#REF!&lt;&gt;"",#REF!=""))</formula>
    </cfRule>
  </conditionalFormatting>
  <conditionalFormatting sqref="C137">
    <cfRule type="expression" priority="2">
      <formula>OR(#REF!="",AND(#REF!&lt;&gt;"",#REF!=""))</formula>
    </cfRule>
  </conditionalFormatting>
  <conditionalFormatting sqref="C137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2018-12-04T17:14:52Z</cp:lastPrinted>
  <dcterms:created xsi:type="dcterms:W3CDTF">2018-12-04T17:10:05Z</dcterms:created>
  <dcterms:modified xsi:type="dcterms:W3CDTF">2018-12-04T17:14:58Z</dcterms:modified>
</cp:coreProperties>
</file>