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19\"/>
    </mc:Choice>
  </mc:AlternateContent>
  <bookViews>
    <workbookView xWindow="0" yWindow="0" windowWidth="20490" windowHeight="7650"/>
  </bookViews>
  <sheets>
    <sheet name="MAI" sheetId="1" r:id="rId1"/>
  </sheets>
  <externalReferences>
    <externalReference r:id="rId2"/>
  </externalReferences>
  <definedNames>
    <definedName name="AlimEstadual">[1]ValoresDespesas!$D$2</definedName>
    <definedName name="AlimNC">[1]ValoresDespesas!$D$7</definedName>
    <definedName name="AlimNN">[1]ValoresDespesas!$D$12</definedName>
    <definedName name="EstEstadual">[1]ValoresDespesas!$D$5</definedName>
    <definedName name="EstNC">[1]ValoresDespesas!$D$10</definedName>
    <definedName name="EstNN">[1]ValoresDespesas!$D$15</definedName>
    <definedName name="HospEstadual">[1]ValoresDespesas!$D$1</definedName>
    <definedName name="HospNC">[1]ValoresDespesas!$D$6</definedName>
    <definedName name="HospNN">[1]ValoresDespesas!$D$11</definedName>
    <definedName name="LocEstadual">[1]ValoresDespesas!$D$3</definedName>
    <definedName name="LocNC">[1]ValoresDespesas!$D$8</definedName>
    <definedName name="LocNN">[1]ValoresDespesas!$D$13</definedName>
    <definedName name="QuiloEstadual">[1]ValoresDespesas!$D$4</definedName>
    <definedName name="QuiloNC">[1]ValoresDespesas!$D$9</definedName>
    <definedName name="QuiloNN">[1]ValoresDespesas!$D$14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8" i="1" l="1"/>
  <c r="F118" i="1"/>
  <c r="E118" i="1"/>
  <c r="H117" i="1"/>
  <c r="H116" i="1"/>
  <c r="H115" i="1"/>
  <c r="H114" i="1"/>
  <c r="H113" i="1"/>
  <c r="H112" i="1"/>
  <c r="H111" i="1"/>
  <c r="H118" i="1" s="1"/>
  <c r="G110" i="1"/>
  <c r="F110" i="1"/>
  <c r="E110" i="1"/>
  <c r="H109" i="1"/>
  <c r="H108" i="1"/>
  <c r="H107" i="1"/>
  <c r="H106" i="1"/>
  <c r="H105" i="1"/>
  <c r="H104" i="1"/>
  <c r="H110" i="1" s="1"/>
  <c r="G103" i="1"/>
  <c r="F103" i="1"/>
  <c r="E103" i="1"/>
  <c r="H102" i="1"/>
  <c r="H103" i="1" s="1"/>
  <c r="G101" i="1"/>
  <c r="F101" i="1"/>
  <c r="E101" i="1"/>
  <c r="H100" i="1"/>
  <c r="H99" i="1"/>
  <c r="H98" i="1"/>
  <c r="H97" i="1"/>
  <c r="H101" i="1" s="1"/>
  <c r="G96" i="1"/>
  <c r="F96" i="1"/>
  <c r="E96" i="1"/>
  <c r="H95" i="1"/>
  <c r="H96" i="1" s="1"/>
  <c r="F94" i="1"/>
  <c r="E94" i="1"/>
  <c r="G93" i="1"/>
  <c r="H93" i="1" s="1"/>
  <c r="H94" i="1" s="1"/>
  <c r="G92" i="1"/>
  <c r="F92" i="1"/>
  <c r="E92" i="1"/>
  <c r="H91" i="1"/>
  <c r="H92" i="1" s="1"/>
  <c r="G90" i="1"/>
  <c r="F90" i="1"/>
  <c r="E90" i="1"/>
  <c r="H89" i="1"/>
  <c r="H90" i="1" s="1"/>
  <c r="G88" i="1"/>
  <c r="F88" i="1"/>
  <c r="E88" i="1"/>
  <c r="H87" i="1"/>
  <c r="H86" i="1"/>
  <c r="H85" i="1"/>
  <c r="H84" i="1"/>
  <c r="H83" i="1"/>
  <c r="H82" i="1"/>
  <c r="H81" i="1"/>
  <c r="H80" i="1"/>
  <c r="H88" i="1" s="1"/>
  <c r="G79" i="1"/>
  <c r="F79" i="1"/>
  <c r="H78" i="1"/>
  <c r="E77" i="1"/>
  <c r="E79" i="1" s="1"/>
  <c r="H76" i="1"/>
  <c r="H75" i="1"/>
  <c r="H74" i="1"/>
  <c r="G73" i="1"/>
  <c r="F73" i="1"/>
  <c r="E73" i="1"/>
  <c r="H72" i="1"/>
  <c r="H73" i="1" s="1"/>
  <c r="G71" i="1"/>
  <c r="F71" i="1"/>
  <c r="E71" i="1"/>
  <c r="H70" i="1"/>
  <c r="H71" i="1" s="1"/>
  <c r="H69" i="1"/>
  <c r="G68" i="1"/>
  <c r="F68" i="1"/>
  <c r="E68" i="1"/>
  <c r="H67" i="1"/>
  <c r="H66" i="1"/>
  <c r="H65" i="1"/>
  <c r="H68" i="1" s="1"/>
  <c r="H63" i="1"/>
  <c r="G62" i="1"/>
  <c r="F62" i="1"/>
  <c r="E62" i="1"/>
  <c r="H61" i="1"/>
  <c r="H60" i="1"/>
  <c r="H59" i="1"/>
  <c r="H58" i="1"/>
  <c r="H57" i="1"/>
  <c r="H56" i="1"/>
  <c r="H55" i="1"/>
  <c r="H62" i="1" s="1"/>
  <c r="H54" i="1"/>
  <c r="F53" i="1"/>
  <c r="E53" i="1"/>
  <c r="H52" i="1"/>
  <c r="G51" i="1"/>
  <c r="G53" i="1" s="1"/>
  <c r="H50" i="1"/>
  <c r="G49" i="1"/>
  <c r="F49" i="1"/>
  <c r="E49" i="1"/>
  <c r="G48" i="1"/>
  <c r="H48" i="1" s="1"/>
  <c r="H47" i="1"/>
  <c r="H46" i="1"/>
  <c r="H45" i="1"/>
  <c r="G45" i="1"/>
  <c r="F45" i="1"/>
  <c r="E45" i="1"/>
  <c r="H43" i="1"/>
  <c r="G43" i="1"/>
  <c r="F43" i="1"/>
  <c r="E43" i="1"/>
  <c r="H40" i="1"/>
  <c r="G40" i="1"/>
  <c r="F40" i="1"/>
  <c r="E40" i="1"/>
  <c r="H31" i="1"/>
  <c r="G31" i="1"/>
  <c r="F31" i="1"/>
  <c r="E31" i="1"/>
  <c r="H29" i="1"/>
  <c r="G29" i="1"/>
  <c r="F29" i="1"/>
  <c r="F119" i="1" s="1"/>
  <c r="F125" i="1" s="1"/>
  <c r="E29" i="1"/>
  <c r="E119" i="1" s="1"/>
  <c r="E125" i="1" s="1"/>
  <c r="H21" i="1"/>
  <c r="G21" i="1"/>
  <c r="F21" i="1"/>
  <c r="E21" i="1"/>
  <c r="H17" i="1"/>
  <c r="G17" i="1"/>
  <c r="F17" i="1"/>
  <c r="E17" i="1"/>
  <c r="H15" i="1"/>
  <c r="G15" i="1"/>
  <c r="F15" i="1"/>
  <c r="E15" i="1"/>
  <c r="H13" i="1"/>
  <c r="G13" i="1"/>
  <c r="F13" i="1"/>
  <c r="E13" i="1"/>
  <c r="H11" i="1"/>
  <c r="G11" i="1"/>
  <c r="F11" i="1"/>
  <c r="E11" i="1"/>
  <c r="H9" i="1"/>
  <c r="G9" i="1"/>
  <c r="F9" i="1"/>
  <c r="E9" i="1"/>
  <c r="H7" i="1"/>
  <c r="H22" i="1" s="1"/>
  <c r="H124" i="1" s="1"/>
  <c r="G7" i="1"/>
  <c r="G22" i="1" s="1"/>
  <c r="G124" i="1" s="1"/>
  <c r="F7" i="1"/>
  <c r="F22" i="1" s="1"/>
  <c r="F124" i="1" s="1"/>
  <c r="F126" i="1" s="1"/>
  <c r="E7" i="1"/>
  <c r="E22" i="1" s="1"/>
  <c r="E124" i="1" s="1"/>
  <c r="E126" i="1" s="1"/>
  <c r="G119" i="1" l="1"/>
  <c r="G125" i="1" s="1"/>
  <c r="G126" i="1" s="1"/>
  <c r="H49" i="1"/>
  <c r="H77" i="1"/>
  <c r="H79" i="1" s="1"/>
  <c r="G94" i="1"/>
  <c r="H51" i="1"/>
  <c r="H53" i="1" s="1"/>
  <c r="H119" i="1" l="1"/>
  <c r="H125" i="1" s="1"/>
  <c r="H126" i="1" s="1"/>
</calcChain>
</file>

<file path=xl/sharedStrings.xml><?xml version="1.0" encoding="utf-8"?>
<sst xmlns="http://schemas.openxmlformats.org/spreadsheetml/2006/main" count="295" uniqueCount="155">
  <si>
    <t>DIÁRIAS, AJUDA DE CUSTOS DESLOCAMENTO EM MAIO/2019</t>
  </si>
  <si>
    <t>FUNCIONÁRIOS</t>
  </si>
  <si>
    <t>Nº
Diária</t>
  </si>
  <si>
    <t>Data Pagamento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</si>
  <si>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</si>
  <si>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</si>
  <si>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</si>
  <si>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</si>
  <si>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</si>
  <si>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</si>
  <si>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</si>
  <si>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Alcenira Vanderlinde</t>
  </si>
  <si>
    <t>Empregado</t>
  </si>
  <si>
    <t>Pagamento de 1 Auxílio Hospedagem Estadual, 4 Auxílio Alimentação Estadual, 1 Auxílio Estacionamento. a Alcenira Vanderlinde referente a: 235/2019 - Convocação para Evento “Energias Renováveis–O que Engenheiros e Arquitetos precisam saber, Xanxerê/SC, 14/05/2019, volta:15/05/2019.</t>
  </si>
  <si>
    <t>Alcenira Vanderlinde Total</t>
  </si>
  <si>
    <t>Antonio Couto Nunes</t>
  </si>
  <si>
    <t>Pagamento de 3 Auxílio Hospedagem Estadual, 6 Auxílio Alimentação Estadual a Antonio Couto Nunes referente a: Apresentações do Plano de Implementação da ATHIS, Rio do Sul/SC 21/05/2019, Caçador/SC 22/05/2019 e Lages/SC 23/05/2019.  Volta:24/05/2019.</t>
  </si>
  <si>
    <t>Antonio Couto Nunes Total</t>
  </si>
  <si>
    <t>Fernando de Oliveira Volkmer</t>
  </si>
  <si>
    <t>Pagamento de 6 Auxílio Alimentação Estadual, 3 Auxílio Hospedagem Estadual a Fernando de Oliveira Volkmer referente a: Apresentação do Plano de Implementação da ATHIS. Rio do Sul/SC 21/05/2019; Caçador/SC 22/05/2019; Lages/SC 23/05/2019.  Volta:24/05/2019.</t>
  </si>
  <si>
    <t>Fernando de Oliveira Volkmer Total</t>
  </si>
  <si>
    <t>Filipe Lima Rockenbach</t>
  </si>
  <si>
    <t>Pagamento de 8 Auxílio Locomoção Urbana Nacional DF/SP/RJ, 3 Auxílio Hospedagem Nacional DF/SP/RJ, 6 Auxílio Alimentação Nacional DF/SP/RJ a Filipe Lima Rockenbach referente a: 222/2019 - Convocação para Treinamento SGI (Gerente Administrativo e Financeiro Filipe Rockenbach), Brasília - DF, entre 09/05/2019 e 10/05/2019, ida:08/05/2019, volta:11/05/2019.</t>
  </si>
  <si>
    <t>Filipe Lima Rockenbach Total</t>
  </si>
  <si>
    <t>Isabela Souza de Borba</t>
  </si>
  <si>
    <t>Pagamento de 8 Auxílio Locomoção Urbana Nacional DF/SP/RJ, 2 Auxílio Hospedagem Nacional DF/SP/RJ, 6 Auxílio Alimentação Nacional DF/SP/RJ a Isabela Souza de Borba referente a: 168/2019 - Convocação para Curso de Licitação: 1º Núcleo Nacional de Assessores Jurídicos das contra, Brasília - DF, entre 13/05/2019 e 14/05/2019, ida:12/05/2019, volta:15/05/2019.</t>
  </si>
  <si>
    <t>Isabela Souza de Borba Total</t>
  </si>
  <si>
    <t>Leonardo Vistuba Kawa</t>
  </si>
  <si>
    <t>Pagamento de 2 Auxílio Alimentação Estadual, 1 Auxílio Hospedagem Estadual a Leonardo Vistuba Kawa referente a: 244/2019 - Convocação para CAU nas Escolas - FACVEST – Lages, Lages/SC, 20/05/2019, volta:21/05/2019.</t>
  </si>
  <si>
    <t>Leonardo Vistuba Kawa Total</t>
  </si>
  <si>
    <t>Mayara Regina de Souza</t>
  </si>
  <si>
    <t>Pagamento de 10 Auxílio Locomoção Urbana Nacional, 8 Auxílio Alimentação Nacional, 3 Auxílio Hospedagem Nacional a Mayara Regina de Souza referente a: 207/2019 - Convocação para 3ª Oficina da Comissão Temporária de Fiscalização do CAU/BR e Fórum dos P, Maceió - AL, entre 06/05/2019 e 07/05/2019, ida:05/05/2019, volta:08/05/2019.</t>
  </si>
  <si>
    <t>Pagamento de 1 Reembolso de Passagem Rodoviária, 4 Auxílio Locomoção Urbana Estadual a Mayara Regina de Souza referente a: 200/2019 - Convocação para 4ª Reunião Ordinária da Comissão Especial de Políticas Urbanas - CPUA, Florianópolis/SC, 23/04/2019.</t>
  </si>
  <si>
    <t>Pagamento de 50 Auxílio Quilometragem, 1 Auxílio Estacionamento. a Mayara Regina de Souza referente a: 232/2019 - Convocação para Palestra CAU nas Escolas, Timbó/SC, 16/05/2019.</t>
  </si>
  <si>
    <t>Mayara Regina de Souza Total</t>
  </si>
  <si>
    <t>Total - Funcionários</t>
  </si>
  <si>
    <t>CONSELHEIROS/CONVIDADOS</t>
  </si>
  <si>
    <t>Ângelo Marcos Vieira de Arruda</t>
  </si>
  <si>
    <t>Convidado</t>
  </si>
  <si>
    <t>Pagamento de 1 Auxílio Estacionamento., 50 Auxílio Quilometragem, 2 Auxílio Alimentação Estadual a Ângelo Marcos Vieira de Arruda referente a: 213/2019 - Convocação para 24ª Reunião do Colegiado das Entidades Estaduais de Arquitetos e Urbanist, Florianópolis/SC, 30/04/2019.</t>
  </si>
  <si>
    <t>Ângelo Marcos Vieira de Arruda Total</t>
  </si>
  <si>
    <t>Carla Cíntia Back</t>
  </si>
  <si>
    <t>Conselheiro</t>
  </si>
  <si>
    <t>Pagamento de 1 Auxílio Alimentação Estadual, 50 Auxílio Quilometragem a Carla Cíntia Back referente a: 232/2019 - Convocação para Palestra CAU nas Escolas, Timbó/SC, 16/05/2019.</t>
  </si>
  <si>
    <t>Carla Cíntia Back Total</t>
  </si>
  <si>
    <t>Claudia Elisa Poletto</t>
  </si>
  <si>
    <t>Pagamento de 131 Auxílio Quilometragem, 1 Auxílio Estacionamento., 2 Auxílio Alimentação Estadual a Claudia Elisa Poletto referente a: 226/2019 - Convocação para 91ª Reunião Plenária Ordinária do CAU/SC, Florianópolis/SC, 10/05/2019.</t>
  </si>
  <si>
    <t>Pagamento de 2 Auxílio Alimentação Estadual, 131 Auxílio Quilometragem, 1 Auxílio Estacionamento. a Claudia Elisa Poletto referente a: 224/2019 - Convocação para 2ª Reunião Extraordinária de Ética e Disciplina - CED, Florianópolis/SC, 08/05/2019.</t>
  </si>
  <si>
    <t>Pagamento de 2 Auxílio Alimentação Estadual, 136 Auxílio Quilometragem, 1 Auxílio Estacionamento. a Claudia Elisa Poletto referente a: 223/2019 - Convocação para 1º Fórum Estadual do BR Cidades/SC (Conselheira Cláudia), Florianópolis/SC, 04/05/2019.</t>
  </si>
  <si>
    <t>Pagamento de 1 Auxílio Estacionamento., 2 Auxílio Alimentação Estadual, 114 Auxílio Quilometragem a Claudia Elisa Poletto referente a: 221/2019 - Convocação para Apresentação do PEI ATHIS em Rio do Sul, Caçador e Lages, Florianópolis/SC, 29/04/2019.</t>
  </si>
  <si>
    <t>Pagamento de 1 Auxílio Estacionamento., 2 Auxílio Alimentação Estadual, 131 Auxílio Quilometragem a Claudia Elisa Poletto referente a: 246/2019 - Convocação para Reunião com representante do IBDU, Florianópolis/SC, 16/05/2019.</t>
  </si>
  <si>
    <t>Pagamento de 2 Auxílio Alimentação Estadual, 1 Auxílio Estacionamento., 131 Auxílio Quilometragem a Claudia Elisa Poletto referente a: 251/2019 - Convocação para 5ª Reunião Ordinária da Comissão de Ética e Disciplina - CED, Florianópolis/SC, 28/05/2019.</t>
  </si>
  <si>
    <t>Pagamento de 131 Auxílio Quilometragem, 1 Auxílio Estacionamento., 2 Auxílio Alimentação Estadual a Claudia Elisa Poletto referente a: 254/2019 - Convocação para 5ª Reunião Ordinária da Comissão Especial de ATHIS, Florianópolis/SC, 30/05/2019.</t>
  </si>
  <si>
    <t>Pagamento de 3 Auxílio Estacionamento, 3 Auxílio Hospedagem Estadual, 6 Auxílio Alimentação Estadual, 131 Auxílio Quilometragem a Claudia Elisa Poletto referente a: Apresentações do Plano de Implementação da ATHIS, Rio do Sul/SC 21/05/2019, Caçador/SC 22/05/2019 e Lages/SC 23/05/2019.  Volta:24/05/2019.</t>
  </si>
  <si>
    <t>Claudia Elisa Poletto Total</t>
  </si>
  <si>
    <t>Daniel Rodrigues da Silva</t>
  </si>
  <si>
    <t>Pagamento de 2 Auxílio Alimentação Estadual, 1 Auxílio Estacionamento., 289 Auxílio Quilometragem a Daniel Rodrigues Da Silva referente a: 226/2019 - Convocação para 91ª Reunião Plenária Ordinária do CAU/SC, Florianópolis/SC, 10/05/2019.</t>
  </si>
  <si>
    <t>Pagamento de 2 Auxílio Estacionamento., 1 Auxílio Hospedagem Estadual, 289 Auxílio Quilometragem, 4 Auxílio Alimentação Estadual a Daniel Rodrigues Da Silva referente a: 5ª Reunião Ordinária CEP, Florianópolis/SC, 29/05/2019; 5ª Reunião Ordinária ATHIS, Florianópolis/SC, 30/05/2019.</t>
  </si>
  <si>
    <t>Daniel Rodrigues da Silva Total</t>
  </si>
  <si>
    <t>Daniela Accorinte Lopes</t>
  </si>
  <si>
    <t>Pagamento de 2 Auxílio Alimentação Estadual, 390 Auxílio Quilometragem, 1 Auxílio Hospedagem Estadual a Daniela Accorinte Lopes referente a: CONVITE PRES CAU/SC Nº 004/2019 Apresentação do Plano de Implementação da ATHIS - Rio do Sul, Rio do Sul/SC, 21/05/2019, volta:22/05/2019.</t>
  </si>
  <si>
    <t>Daniela Accorinte Lopes Total</t>
  </si>
  <si>
    <t>Daniela Pareja Garcia Sarmento</t>
  </si>
  <si>
    <t>Pagamento de 4 Auxílio Locomoção Urbana Estadual, 2 Auxílio Hospedagem Estadual, 6 Auxílio Alimentação Estadual a Daniela Pareja Garcia Sarmento referente a: Atividades Administrativas 08 e 09/05, Florianópolis/SC, entre 08/05/2019 e 09/05/2019, ida:08/05/2019, volta:10/05/2019; 226/2019 - Convocação para 91ª Reunião Plenária Ordinária do CAU/SC, Florianópolis/SC, 10/05/2019, ida:08/05/2019, volta:10/05/2019.</t>
  </si>
  <si>
    <t>Pagamento de 6 Auxílio Alimentação Estadual, 2 Auxílio Hospedagem Estadual, 2 Auxílio Locomoção Urbana Estadual a Daniela Pareja Garcia Sarmento referente a: 235/2019 - Convocação para Evento “Energias Renováveis–O que Engenheiros e Arquitetos precisam saber, Xanxerê/SC, 14/05/2019; Atividades Administrativas 16/05, Florianópolis/SC, 16/05/2019.</t>
  </si>
  <si>
    <t>Pagamento de 3 Auxílio Locomoção Urbana Estadual, 6 Auxílio Alimentação Nacional DF/SP/RJ, 2 Auxílio Alimentação Estadual, 2 Auxílio Hospedagem Nacional DF/SP/RJ, 1 Auxílio Hospedagem Estadual, 4 Auxílio Locomoção Urbana Nacional DF/SP/RJ a Daniela Pareja Garcia Sarmento referente a: 237/2019 - Convocação para 2ª Reunião Extraordinária do Conselho Diretor, Florianópolis/SC, 21/05/2019;  Reunião da Comissão Temporária de Mulheres, Brasília - DF, 22/05/2019; Solenidade de Posse ANEAC – Biênio 2019-2020, Brasília - DF, 23/05/2019;  Reunião Fórum dos Presidentes;  Plenária Ampliada CAU/BR, Brasília - DF, 23 e 24/05/2019;  Reunião Fórum dos Presidentes GT Mulheres e Planejamento.  Ida:21/05/2019, volta:24/05/2019.</t>
  </si>
  <si>
    <t>Daniela Pareja Garcia Sarmento Total</t>
  </si>
  <si>
    <t>Diego Daniel</t>
  </si>
  <si>
    <t>Pagamento de 2 Auxílio Alimentação Estadual, 433 Auxílio Quilometragem, 1 Auxílio Estacionamento. a Diego Daniel referente a: 217/2019 - Convocação para 2ª Reunião Extraordinária da Comissão de Ensino e Formação - CEF, Florianópolis/SC, 03/05/2019.</t>
  </si>
  <si>
    <t>Pagamento de 10 Auxílio Locomoção Urbana Nacional DF/SP/RJ, 8 Auxílio Alimentação Nacional DF/SP/RJ, 3 Auxílio Hospedagem Nacional DF/SP/RJ, 1 Auxílio Hospedagem Estadual, 1 Reembolso de passagem rodoviária a Diego Daniel referente a: 214/2019 - Convocação para Seminário Internacional “Qualidade do Ensino e Mobilidade Profissional”, São Paulo - SP, entre 27/05/2019 e 29/05/2019, ida:26/05/2019, volta:30/05/2019.</t>
  </si>
  <si>
    <t>Pagamento de 3 Auxílio Alimentação Estadual, 1 Auxílio Hospedagem Estadual, 1 Auxílio Estacionamento., 433 Auxílio Quilometragem a Diego Daniel referente a: 226/2019 - Convocação para 91ª Reunião Plenária Ordinária do CAU/SC, Florianópolis/SC, 10/05/2019, ida:09/05/2019, volta:10/05/2019.</t>
  </si>
  <si>
    <t>Diego Daniel Total</t>
  </si>
  <si>
    <t>Everson Martins</t>
  </si>
  <si>
    <t>Pagamento de 4 Auxílio Locomoção Urbana Estadual, 1 Auxílio Hospedagem Estadual, 1 Reembolso de Passagem Rodoviária, 4 Auxílio Alimentação Estadual a Everson Martins referente a: 203/2019 - Convocação para 4ª Reunião Ordinária da Comissão de Exercício Profissional - CEP, Florianópolis/SC, 24/04/2019, ida:23/04/2019, volta:24/04/2019; 198/2019 - Convocação para 4ª Reunião Ordinária da Comissão de Ética e Disciplina - CED, Florianópolis/SC, 23/04/2019, volta:24/04/2019.</t>
  </si>
  <si>
    <t>Pagamento de 1 Reembolso de Passagem Rodoviária, 1 Auxílio Hospedagem Estadual, 6 Auxílio Locomoção Urbana Estadual, 4 Auxílio Alimentação Estadual a Everson Martins referente a: 183/2019 - Convocação para Palestra UNOCHAPECÓ sobre Ética (Conselheiro Everson), Chapecó/SC, 25/04/2019.</t>
  </si>
  <si>
    <t>Pagamento de 1 Reembolso de Passagem Rodoviária, 4 Auxílio Locomoção Urbana Estadual, 2 Auxílio Alimentação Estadual a Everson Martins referente a: 212/2019 - Convocação para 5ª Reunião do Conselho Diretor - CD/SC, Florianópolis/SC, 30/04/2019.</t>
  </si>
  <si>
    <t>Pagamento de 1 Reembolso de Passagem Rodoviária, 2 Auxílio Alimentação Estadual, 4 Auxílio Locomoção Urbana Estadual a Everson Martins referente a: 224/2019 - Convocação para 2ª Reunião Extraordinária de Ética e Disciplina - CED, Florianópolis/SC, 08/05/2019.</t>
  </si>
  <si>
    <t>Pagamento de 4 Auxílio Locomoção Urbana Estadual, 2 Auxílio Alimentação Estadual, 1 Reembolso de Passagem Rodoviária a Everson Martins referente a: 219/2019 - Convocação para Reunião da Rede de Controle da Gestão Pública em 2019, Florianópolis/SC, 03/05/2019.</t>
  </si>
  <si>
    <t>Pagamento de 2 Auxílio Alimentação Estadual, 2 Auxílio Locomoção Urbana Estadual a Everson Martins referente a: 196/2019 - Convocação para CAU nas Escolas na instituição UNIVALI – Balneário Camboriú, Balneário Camboriú/SC, 09/05/2019.</t>
  </si>
  <si>
    <t>Pagamento de 4 Auxílio Locomoção Urbana Estadual, 1 Reembolso de Passagem Rodoviária, 2 Auxílio Alimentação Estadual a Everson Martins referente a: 226/2019 - Convocação para 91ª Reunião Plenária Ordinária do CAU/SC, Florianópolis/SC, 10/05/2019.</t>
  </si>
  <si>
    <t>Pagamento de 2 Auxílio Hospedagem Nacional DF/SP/RJ, 1 Reembolso de Passagem Rodoviária, 6 Auxílio Alimentação Nacional DF/SP/RJ, 8 Auxílio Locomoção Urbana Nacional DF/SP/RJ a Everson Martins referente a: 49/2019 - Convocação para 18º Seminário Regional da CED-CAU/BR, São Paulo - SP, 16 e 17/05/2019. Ida:15/05/2019, volta:18/05/2019.</t>
  </si>
  <si>
    <t>Everson Martins Total</t>
  </si>
  <si>
    <t>Fabio Vieira Silva</t>
  </si>
  <si>
    <t>Pagamento de 1 Auxílio Estacionamento., 50 Auxílio Quilometragem, 2 Auxílio Alimentação Estadual a Fabio Vieira Silva referente a: 226/2019 - Convocação para 91ª Reunião Plenária Ordinária do CAU/SC, Florianópolis/SC, 10/05/2019.</t>
  </si>
  <si>
    <t>-</t>
  </si>
  <si>
    <t>CANCELADO</t>
  </si>
  <si>
    <t>Pagamento de 50 Auxílio Quilometragem, 1 Auxílio Estacionamento., 2 Auxílio Alimentação Estadual a Fabio Vieira Silva referente a: 237/2019 - Convocação para 2ª Reunião Extraordinária do Conselho Diretor, Florianópolis/SC, 21/05/2019.</t>
  </si>
  <si>
    <t>Pagamento de 50 Auxílio Quilometragem, 1 Auxílio Estacionamento., 2 Auxílio Alimentação Estadual a Fabio Vieira Silva referente a: 243/2019 - Convocação para 04ª Reunião da Câmara Temática de Acessibilidade, Florianópolis/SC, 22/05/2019.</t>
  </si>
  <si>
    <t>Pagamento de 1 Auxílio Estacionamento., 50 Auxílio Quilometragem, 2 Auxílio Alimentação Estadual a Fabio Vieira Silva referente a: 253/2019 - Convocação para 5ª Reunião Ordinária da Comissão de Exercício Profissional - CEP, Florianópolis/SC, 29/05/2019.</t>
  </si>
  <si>
    <t>Fabio Vieira Silva Total</t>
  </si>
  <si>
    <t>Felipe Braibante Kaspary</t>
  </si>
  <si>
    <t>Pagamento de 4 Auxílio Alimentação Estadual, 1 Auxílio Hospedagem Estadual, 4 Auxílio Locomoção Urbana Estadual a Felipe Braibante Kaspary referente a: 225/2019 - Convocação para 2ª Reunião Extraordinária da Comissão de Organização, Administração e Fin, Florianópolis/SC, 09/05/2019, volta:10/05/2019; 226/2019 - Convocação para 91ª Reunião Plenária Ordinária do CAU/SC, Florianópolis/SC, 10/05/2019, ida:09/05/2019, volta:10/05/2019.</t>
  </si>
  <si>
    <t>Pagamento de 4 Auxílio Locomoção Urbana Estadual, 2 Auxílio Alimentação Estadual a Felipe Braibante Kaspary referente a: 230/2019 - Convocação para Palestra CAU nas Escolas, Blumenau/SC, 21/05/2019.</t>
  </si>
  <si>
    <t>Felipe Braibante Kaspary Total</t>
  </si>
  <si>
    <t>Franciele Dal Prá</t>
  </si>
  <si>
    <t>Pagamento de 2 Auxílio Alimentação Estadual, 2 Auxílio Locomoção Urbana Estadual a Franciele Dal Prá referente a: 201/2019 - Convocação para 4ª Reunião Ordinária da Comissão Especial de Assistência Técnica para Hab, Florianópolis/SC, 25/04/2019.</t>
  </si>
  <si>
    <t>Franciele Dal Prá Total</t>
  </si>
  <si>
    <t>Gabriela Morais Pereira</t>
  </si>
  <si>
    <t>Pagamento de 2 Auxílio Alimentação Estadual, 1 Auxílio Estacionamento., 246 Auxílio Quilometragem a Gabriela Morais Pereira referente a: 212/2019 - Convocação para 5ª Reunião do Conselho Diretor - CD/SC, Florianópolis/SC, 30/04/2019; 213/2019 - Convocação para 24ª Reunião do Colegiado das Entidades Estaduais de Arquitetos e Urbanist, Florianópolis/SC, 30/04/2019.</t>
  </si>
  <si>
    <t>Pagamento de 1 Auxílio Estacionamento., 2 Auxílio Alimentação Estadual, 246 Auxílio Quilometragem a Gabriela Morais Pereira referente a: 217/2019 - Convocação para 2ª Reunião Extraordinária da Comissão de Ensino e Formação - CEF, Florianópolis/SC, 03/05/2019.</t>
  </si>
  <si>
    <t>Pagamento de 3 Auxílio Alimentação Estadual, 246 Auxílio Quilometragem, 1 Auxílio Hospedagem Estadual, 1 Auxílio Estacionamento. a Gabriela Morais Pereira referente a: 226/2019 - Convocação para 91ª Reunião Plenária Ordinária do CAU/SC, Florianópolis/SC, 10/05/2019.</t>
  </si>
  <si>
    <t>Pagamento de 8 Auxílio Locomoção Urbana Nacional DF/SP/RJ, 264 Auxílio Quilometragem, 3 Auxílio Hospedagem Nacional DF/SP/RJ, 1 Auxílio Hospedagem Estadual, 8 Auxílio Alimentação Nacional DF/SP/RJ a Gabriela Morais Pereira referente a: 214/2019 - Convocação para Seminário Internacional “Qualidade do Ensino e Mobilidade Profissional”, São Paulo - SP, entre 27/05/2019 e 29/05/2019, ida:26/05/2019, volta:30/05/2019.</t>
  </si>
  <si>
    <t>Pagamento de 1 Auxílio Estacionamento, 2 Auxílio Alimentação Estadual, 246 Auxílio Quilometragem a Gabriela Morais Pereira referente a: 237/2019 - Convocação para 2ª Reunião Extraordinária do Conselho Diretor, Florianópolis/SC, 21/05/2019.</t>
  </si>
  <si>
    <t>Gabriela Morais Pereira Total</t>
  </si>
  <si>
    <t>Jaqueline Andrade</t>
  </si>
  <si>
    <t>Pagamento de 2 Auxílio Alimentação Estadual, 2 Auxílio Locomoção Urbana Estadual a Jaqueline Andrade referente a: 217/2019 - Convocação para 2ª Reunião Extraordinária da Comissão de Ensino e Formação - CEF, Florianópolis/SC, 03/05/2019.</t>
  </si>
  <si>
    <t>Pagamento de 2 Auxílio Locomoção Urbana Estadual, 2 Auxílio Alimentação Estadual a Jaqueline Andrade referente a: 226/2019 - Convocação para 91ª Reunião Plenária Ordinária do CAU/SC, Florianópolis/SC, 10/05/2019.</t>
  </si>
  <si>
    <t>Pagamento de 2 Auxílio Locomoção Urbana Estadual, 1 Auxílio Alimentação Estadual a Jaqueline Andrade referente a: 228/2019 - Convocação para Palestra CAU nas Escolas - UNISUL Dib Mussi, Florianópolis/SC, 13/05/2019.</t>
  </si>
  <si>
    <t>Pagamento de 10 Auxílio Locomoção Urbana Nacional DF/SP/RJ, 3 Auxílio Hospedagem Nacional DF/SP/RJ, 8 Auxílio Alimentação Nacional DF/SP/RJ a Jaqueline Andrade referente a: 214/2019 - Convocação para Seminário Internacional “Qualidade do Ensino e Mobilidade Profissional”, São Paulo - SP, entre 27/05/2019 e 29/05/2019, ida:26/05/2019, volta:29/05/2019.</t>
  </si>
  <si>
    <t>Pagamento de 2 Auxílio Locomoção Urbana Estadual, 1 Auxílio Alimentação Estadual a Jaqueline Andrade referente a: 231/2019 - Convocação para Palestra CAU nas Escolas, Florianópolis/SC, 22/05/2019.</t>
  </si>
  <si>
    <t>Pagamento de 1 Auxílio Alimentação Estadual, 2 Auxílio Locomoção Urbana Estadual a Jaqueline Andrade referente a: 240/2019 - Convocação para 10ª Reunião da Câmara Temática de Estudos Urbanos, Florianópolis/SC, 17/05/2019.</t>
  </si>
  <si>
    <t>Pagamento de 2 Auxílio Hospedagem Nacional DF/SP/RJ, 6 Auxílio Locomoção Urbana Nacional DF/SP/RJ, 4 Auxílio Alimentação Nacional DF/SP/RJ a Jaqueline Andrade referente a: 242/2019 - Convocação para II ENCONTRO DAS CPUAs, Brasília - DF, 21/05/2019, ida:20/05/2019, volta:22/05/2019.</t>
  </si>
  <si>
    <t>Pagamento de 2 Auxílio Alimentação Estadual, 2 Auxílio Locomoção Urbana Estadual a Jaqueline Andrade referente a: 241/2019 - Convocação para 5ª Reunião Ordinária da Comissão Especial de Políticas Urbana e Ambiental, Florianópolis/SC, 24/05/2019.</t>
  </si>
  <si>
    <t>Jaqueline Andrade Total</t>
  </si>
  <si>
    <t>João Villanova Gallardo</t>
  </si>
  <si>
    <t>Pagamento de 2 Auxílio Alimentação Estadual, 97 Auxílio Quilometragem, 1 Auxílio Estacionamento. a João Villanova Gallardo referente a: 213/2019 - Convocação para 24ª Reunião do Colegiado das Entidades Estaduais de Arquitetos e Urbanist, Florianópolis/SC, 30/04/2019.</t>
  </si>
  <si>
    <t>João Villanova Gallardo Total</t>
  </si>
  <si>
    <t>Luiz Fernando Motta Zanoni</t>
  </si>
  <si>
    <t>Luiz Fernando Motta Zanoni Total</t>
  </si>
  <si>
    <t>Marcelo Leão</t>
  </si>
  <si>
    <t>Pagamento de 3 Auxílio Alimentação Estadual, 1 Auxílio Hospedagem Estadual, 2 Auxílio Locomoção Urbana Estadual a Marcelo Leão referente a: CONVITE PRES CAU/SC Nº 003/2019 Apresentação do Plano de Implementação da ATHIS - Lages, Lages/SC, 23/05/2019, volta:24/05/2019.</t>
  </si>
  <si>
    <t>Marcelo Leão Total</t>
  </si>
  <si>
    <t>Maria Andrea Triana Montes</t>
  </si>
  <si>
    <t>Pagamento de 4 Auxílio Alimentação Estadual, 1 Auxílio Hospedagem Estadual a Maria Andrea Triana Montes referente a: 235/2019 - Convocação para Evento “Energias Renováveis–O que Engenheiros e Arquitetos precisam saber, Xanxerê/SC, 14/05/2019, volta:15/05/2019.</t>
  </si>
  <si>
    <t>Maria Andrea Triana Montes Total</t>
  </si>
  <si>
    <t>Mateus Szomorovszky</t>
  </si>
  <si>
    <t>Pagamento de 363 Auxílio Quilometragem, 2 Auxílio Hospedagem Estadual, 2 Auxílio Estacionamento., 5 Auxílio Alimentação Estadual a Mateus Szomorovszky referente a: 225/2019 - Convocação para 2ª Reunião Extraordinária da Comissão de Organização, Administração e Fin, Florianópolis/SC, 09/05/2019, ida:08/05/2019, volta:10/05/2019; 226/2019 - Convocação para 91ª Reunião Plenária Ordinária do CAU/SC, Florianópolis/SC, 10/05/2019, ida:08/05/2019, volta:10/05/2019.</t>
  </si>
  <si>
    <t>Pagamento de 1 Auxílio Estacionamento., 50 Auxílio Quilometragem, 1 Auxílio Alimentação Estadual a Mateus Szomorovszky referente a: 234/2019 - Convocação para Seminário "As Novas Ferramentas Urbanísticas Indispensáveis para a Constr, Joinville/SC, 07/05/2019.</t>
  </si>
  <si>
    <t>Pagamento de 1 Auxílio Estacionamento., 50 Auxílio Quilometragem, 1 Auxílio Alimentação Estadual a Mateus Szomorovszky referente a: 239/2019 - Convocação para Colação de Grau UNISOCIESC, Joinville/SC, 25/05/2019.</t>
  </si>
  <si>
    <t>Pagamento de 2 Auxílio Alimentação Estadual, 363 Auxílio Quilometragem a Mateus Szomorovszky referente a: 252/2019 - Convocação para 5ª Reunião Ordinária da Comissão de Organização, Administração e Finanças, Florianópolis/SC, 29/05/2019.</t>
  </si>
  <si>
    <t>Mateus Szomorovszky Total</t>
  </si>
  <si>
    <t>Ronaldo de Lima</t>
  </si>
  <si>
    <t>Pagamento de 2 Auxílio Alimentação Estadual, 375 Auxílio Quilometragem a Ronaldo de Lima referente a: 264/2019 - Convocação para 8ª Reunião Ordinária da Comissão Temporária de Patrimônio - CTP, Florianópolis/SC, 31/05/2019.</t>
  </si>
  <si>
    <t>Ronaldo de Lima Total</t>
  </si>
  <si>
    <t>Rosana Silveira</t>
  </si>
  <si>
    <t>Pagamento de 2 Auxílio Alimentação Estadual, 50 Auxílio Quilometragem, 1 Auxílio Estacionamento. a Rosana Silveira referente a: 224/2019 - Convocação para 2ª Reunião Extraordinária de Ética e Disciplina - CED, Florianópolis/SC, 08/05/2019.</t>
  </si>
  <si>
    <t>Pagamento de 1 Auxílio Estacionamento., 2 Auxílio Alimentação Estadual, 50 Auxílio Quilometragem a Rosana Silveira referente a: 226/2019 - Convocação para 91ª Reunião Plenária Ordinária do CAU/SC, Florianópolis/SC, 10/05/2019.</t>
  </si>
  <si>
    <t>Pagamento de 50 Auxílio Quilometragem, 2 Auxílio Alimentação Estadual, 1 Auxílio Estacionamento. a Rosana Silveira referente a: 237/2019 - Convocação para 2ª Reunião Extraordinária do Conselho Diretor, Florianópolis/SC, 21/05/2019.</t>
  </si>
  <si>
    <t>Pagamento de 2 Auxílio Alimentação Estadual, 1 Auxílio Estacionamento., 169 Auxílio Quilometragem a Rosana Silveira referente a: 238/2019 - Convocação para Palestra sobre Ética Profissional evento ACIM, Imbituba/SC, 27/05/2019.</t>
  </si>
  <si>
    <t>Pagamento de 50 Auxílio Quilometragem, 2 Auxílio Hospedagem Nacional DF/SP/RJ, 2 Auxílio Estacionamento., 5 Auxílio Alimentação Nacional DF/SP/RJ, 6 Auxílio Locomoção Urbana Nacional DF/SP/RJ a Rosana Silveira referente a: 49/2019 - Convocação para 18º Seminário Regional da CED-CAU/BR, São Paulo - SP, entre 16/05/2019 e 17/05/2019, ida:15/05/2019, volta:17/05/2019.</t>
  </si>
  <si>
    <t>Pagamento de 50 Auxílio Quilometragem, 1 Auxílio Estacionamento., 2 Auxílio Alimentação Estadual a Rosana Silveira referente a: 251/2019 - Convocação para 5ª Reunião Ordinária da Comissão de Ética e Disciplina - CED, Florianópolis/SC, 28/05/2019.</t>
  </si>
  <si>
    <t>Rosana Silveira Total</t>
  </si>
  <si>
    <t>Silvya Helena Caprario</t>
  </si>
  <si>
    <t>Pagamento de 1 Auxílio Estacionamento., 50 Auxílio Quilometragem, 2 Auxílio Alimentação Estadual a Silvya Helena Caprario referente a: 218/2019 - Convocação para Encontro Estadual - "A Luta por Moradia e pelo Direito à Cidade" - Silvya, Florianópolis/SC, 27/04/2019.</t>
  </si>
  <si>
    <t>Pagamento de 1 Auxílio Estacionamento., 51 Auxílio Quilometragem, 2 Auxílio Alimentação Estadual a Silvya Helena Caprario referente a: 226/2019 - Convocação para 91ª Reunião Plenária Ordinária do CAU/SC, Florianópolis/SC, 10/05/2019.</t>
  </si>
  <si>
    <t>Pagamento de 51 Auxílio Quilometragem, 1 Auxílio Estacionamento., 2 Auxílio Alimentação Estadual a Silvya Helena Caprario referente a: 225/2019 - Convocação para 2ª Reunião Extraordinária da Comissão de Organização, Administração e Fin, Florianópolis/SC, 09/05/2019.</t>
  </si>
  <si>
    <t>Pagamento de 2 Auxílio Alimentação Estadual, 1 Auxílio Estacionamento., 51 Auxílio Quilometragem a Silvya Helena Caprario referente a: 237/2019 - Convocação para 2ª Reunião Extraordinária do Conselho Diretor, Florianópolis/SC, 21/05/2019.</t>
  </si>
  <si>
    <t xml:space="preserve">Pagamento de 51 Auxílio Quilometragem, 1 Auxílio Estacionamento., 2 Auxílio Alimentação Estadual a Silvya Helena Caprario referente a: 241/2019 - Convocação para 5ª Reunião Ordinária da Comissão Especial de Políticas Urbana e Ambiental, Florianópolis/SC, 24/05/2019; </t>
  </si>
  <si>
    <t>Pagamento de 51 Auxílio Quilometragem, 1 Auxílio Estacionamento., 2 Auxílio Alimentação Estadual a Silvya Helena Caprario referente a: 243/2019 - Convocação para 04ª Reunião da Câmara Temática de Acessibilidade, Florianópolis/SC, 22/05/2019.</t>
  </si>
  <si>
    <t>Pagamento de 2 Auxílio Alimentação Estadual, 51 Auxílio Quilometragem, 1 Auxílio Estacionamento. a Silvya Helena Caprario referente a: 252/2019 - Convocação para 5ª Reunião Ordinária da Comissão de Organização, Administração e Finanças, Florianópolis/SC, 29/05/2019.</t>
  </si>
  <si>
    <t>Silvya Helena Caprario Total</t>
  </si>
  <si>
    <t>Total - Conselheiros e Convidados</t>
  </si>
  <si>
    <t>RESUMO DE MAIO</t>
  </si>
  <si>
    <t>Total Geral</t>
  </si>
  <si>
    <t>Publicado em 01/07/2019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</si>
</sst>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&quot;\ * #,##0.00_-;\-&quot;R$&quot;\ * #,##0.00_-;_-&quot;R$&quot;\ * &quot;-&quot;??_-;_-@_-"/>
    <numFmt numFmtId="165" formatCode="#,##0.00_ ;[Red]\-#,##0.00\ "/>
    <numFmt numFmtId="166" formatCode="dd/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6" fillId="4" borderId="2" xfId="0" applyFont="1" applyFill="1" applyBorder="1" applyAlignment="1">
      <alignment horizontal="right" vertical="center"/>
    </xf>
    <xf numFmtId="166" fontId="6" fillId="4" borderId="3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4" fontId="6" fillId="4" borderId="1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457201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ção"/>
      <sheetName val="Calc Diárias"/>
      <sheetName val="PortariaNOVA"/>
      <sheetName val="Passagens Aéreas"/>
      <sheetName val="Daniela"/>
      <sheetName val="Dados"/>
      <sheetName val="ControledeDescontos"/>
      <sheetName val="ValoresDespes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D1">
            <v>250</v>
          </cell>
        </row>
        <row r="2">
          <cell r="D2">
            <v>60</v>
          </cell>
        </row>
        <row r="3">
          <cell r="D3">
            <v>35</v>
          </cell>
        </row>
        <row r="4">
          <cell r="D4">
            <v>1.1000000000000001</v>
          </cell>
        </row>
        <row r="5">
          <cell r="D5">
            <v>50</v>
          </cell>
        </row>
        <row r="6">
          <cell r="D6">
            <v>420</v>
          </cell>
        </row>
        <row r="7">
          <cell r="D7">
            <v>80</v>
          </cell>
        </row>
        <row r="8">
          <cell r="D8">
            <v>45</v>
          </cell>
        </row>
        <row r="9">
          <cell r="D9">
            <v>1.1000000000000001</v>
          </cell>
        </row>
        <row r="10">
          <cell r="D10">
            <v>50</v>
          </cell>
        </row>
        <row r="11">
          <cell r="D11">
            <v>350</v>
          </cell>
        </row>
        <row r="12">
          <cell r="D12">
            <v>70</v>
          </cell>
        </row>
        <row r="13">
          <cell r="D13">
            <v>40</v>
          </cell>
        </row>
        <row r="14">
          <cell r="D14">
            <v>1.1000000000000001</v>
          </cell>
        </row>
        <row r="15">
          <cell r="D15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8"/>
  <sheetViews>
    <sheetView showGridLines="0" tabSelected="1" zoomScaleNormal="100" workbookViewId="0">
      <selection activeCell="A129" sqref="A129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9.85546875" customWidth="1"/>
  </cols>
  <sheetData>
    <row r="1" spans="1:9" ht="57" customHeight="1" x14ac:dyDescent="0.25">
      <c r="E1" s="1"/>
      <c r="F1" s="1"/>
      <c r="G1" s="1"/>
      <c r="H1" s="1"/>
    </row>
    <row r="2" spans="1:9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</row>
    <row r="3" spans="1:9" x14ac:dyDescent="0.25">
      <c r="A3" s="30" t="s">
        <v>1</v>
      </c>
      <c r="B3" s="31"/>
      <c r="C3" s="31"/>
      <c r="D3" s="31"/>
      <c r="E3" s="31"/>
      <c r="F3" s="31"/>
      <c r="G3" s="31"/>
      <c r="H3" s="31"/>
      <c r="I3" s="32"/>
    </row>
    <row r="4" spans="1:9" hidden="1" x14ac:dyDescent="0.25"/>
    <row r="5" spans="1:9" ht="33.75" x14ac:dyDescent="0.25">
      <c r="A5" s="2" t="s">
        <v>2</v>
      </c>
      <c r="B5" s="3" t="s">
        <v>3</v>
      </c>
      <c r="C5" s="2" t="s">
        <v>4</v>
      </c>
      <c r="D5" s="2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3" t="s">
        <v>10</v>
      </c>
    </row>
    <row r="6" spans="1:9" s="10" customFormat="1" ht="33.75" outlineLevel="2" x14ac:dyDescent="0.25">
      <c r="A6" s="6">
        <v>298</v>
      </c>
      <c r="B6" s="7">
        <v>43599</v>
      </c>
      <c r="C6" s="8" t="s">
        <v>11</v>
      </c>
      <c r="D6" s="8" t="s">
        <v>12</v>
      </c>
      <c r="E6" s="9">
        <v>250</v>
      </c>
      <c r="F6" s="9">
        <v>240</v>
      </c>
      <c r="G6" s="9">
        <v>50</v>
      </c>
      <c r="H6" s="9">
        <v>540</v>
      </c>
      <c r="I6" s="8" t="s">
        <v>13</v>
      </c>
    </row>
    <row r="7" spans="1:9" s="10" customFormat="1" outlineLevel="1" x14ac:dyDescent="0.25">
      <c r="A7" s="11"/>
      <c r="B7" s="12"/>
      <c r="C7" s="13" t="s">
        <v>14</v>
      </c>
      <c r="D7" s="14"/>
      <c r="E7" s="15">
        <f>SUBTOTAL(9,E6:E6)</f>
        <v>250</v>
      </c>
      <c r="F7" s="15">
        <f>SUBTOTAL(9,F6:F6)</f>
        <v>240</v>
      </c>
      <c r="G7" s="15">
        <f>SUBTOTAL(9,G6:G6)</f>
        <v>50</v>
      </c>
      <c r="H7" s="15">
        <f>SUBTOTAL(9,H6:H6)</f>
        <v>540</v>
      </c>
      <c r="I7" s="14"/>
    </row>
    <row r="8" spans="1:9" s="10" customFormat="1" ht="33.75" outlineLevel="2" x14ac:dyDescent="0.25">
      <c r="A8" s="16">
        <v>336</v>
      </c>
      <c r="B8" s="17">
        <v>43613</v>
      </c>
      <c r="C8" s="18" t="s">
        <v>15</v>
      </c>
      <c r="D8" s="18" t="s">
        <v>12</v>
      </c>
      <c r="E8" s="19">
        <v>750</v>
      </c>
      <c r="F8" s="19">
        <v>360</v>
      </c>
      <c r="G8" s="19">
        <v>0</v>
      </c>
      <c r="H8" s="19">
        <v>1110</v>
      </c>
      <c r="I8" s="18" t="s">
        <v>16</v>
      </c>
    </row>
    <row r="9" spans="1:9" s="10" customFormat="1" outlineLevel="1" x14ac:dyDescent="0.25">
      <c r="A9" s="11"/>
      <c r="B9" s="12"/>
      <c r="C9" s="13" t="s">
        <v>17</v>
      </c>
      <c r="D9" s="14"/>
      <c r="E9" s="15">
        <f>SUBTOTAL(9,E8:E8)</f>
        <v>750</v>
      </c>
      <c r="F9" s="15">
        <f>SUBTOTAL(9,F8:F8)</f>
        <v>360</v>
      </c>
      <c r="G9" s="15">
        <f>SUBTOTAL(9,G8:G8)</f>
        <v>0</v>
      </c>
      <c r="H9" s="15">
        <f>SUBTOTAL(9,H8:H8)</f>
        <v>1110</v>
      </c>
      <c r="I9" s="14"/>
    </row>
    <row r="10" spans="1:9" ht="33.75" outlineLevel="2" x14ac:dyDescent="0.25">
      <c r="A10" s="16">
        <v>324</v>
      </c>
      <c r="B10" s="17">
        <v>43606</v>
      </c>
      <c r="C10" s="18" t="s">
        <v>18</v>
      </c>
      <c r="D10" s="18" t="s">
        <v>12</v>
      </c>
      <c r="E10" s="19">
        <v>750</v>
      </c>
      <c r="F10" s="19">
        <v>360</v>
      </c>
      <c r="G10" s="19">
        <v>0</v>
      </c>
      <c r="H10" s="19">
        <v>1110</v>
      </c>
      <c r="I10" s="18" t="s">
        <v>19</v>
      </c>
    </row>
    <row r="11" spans="1:9" outlineLevel="1" x14ac:dyDescent="0.25">
      <c r="A11" s="11"/>
      <c r="B11" s="12"/>
      <c r="C11" s="13" t="s">
        <v>20</v>
      </c>
      <c r="D11" s="14"/>
      <c r="E11" s="15">
        <f>SUBTOTAL(9,E10:E10)</f>
        <v>750</v>
      </c>
      <c r="F11" s="15">
        <f>SUBTOTAL(9,F10:F10)</f>
        <v>360</v>
      </c>
      <c r="G11" s="15">
        <f>SUBTOTAL(9,G10:G10)</f>
        <v>0</v>
      </c>
      <c r="H11" s="15">
        <f>SUBTOTAL(9,H10:H10)</f>
        <v>1110</v>
      </c>
      <c r="I11" s="14"/>
    </row>
    <row r="12" spans="1:9" ht="45" outlineLevel="2" x14ac:dyDescent="0.25">
      <c r="A12" s="16">
        <v>281</v>
      </c>
      <c r="B12" s="17">
        <v>43592</v>
      </c>
      <c r="C12" s="18" t="s">
        <v>21</v>
      </c>
      <c r="D12" s="18" t="s">
        <v>12</v>
      </c>
      <c r="E12" s="19">
        <v>1260</v>
      </c>
      <c r="F12" s="19">
        <v>480</v>
      </c>
      <c r="G12" s="19">
        <v>360</v>
      </c>
      <c r="H12" s="19">
        <v>2100</v>
      </c>
      <c r="I12" s="18" t="s">
        <v>22</v>
      </c>
    </row>
    <row r="13" spans="1:9" outlineLevel="1" x14ac:dyDescent="0.25">
      <c r="A13" s="11"/>
      <c r="B13" s="12"/>
      <c r="C13" s="13" t="s">
        <v>23</v>
      </c>
      <c r="D13" s="14"/>
      <c r="E13" s="15">
        <f>SUBTOTAL(9,E12:E12)</f>
        <v>1260</v>
      </c>
      <c r="F13" s="15">
        <f>SUBTOTAL(9,F12:F12)</f>
        <v>480</v>
      </c>
      <c r="G13" s="15">
        <f>SUBTOTAL(9,G12:G12)</f>
        <v>360</v>
      </c>
      <c r="H13" s="15">
        <f>SUBTOTAL(9,H12:H12)</f>
        <v>2100</v>
      </c>
      <c r="I13" s="14"/>
    </row>
    <row r="14" spans="1:9" ht="45" outlineLevel="2" x14ac:dyDescent="0.25">
      <c r="A14" s="16">
        <v>265</v>
      </c>
      <c r="B14" s="17">
        <v>43592</v>
      </c>
      <c r="C14" s="18" t="s">
        <v>24</v>
      </c>
      <c r="D14" s="18" t="s">
        <v>12</v>
      </c>
      <c r="E14" s="19">
        <v>840</v>
      </c>
      <c r="F14" s="19">
        <v>480</v>
      </c>
      <c r="G14" s="19">
        <v>360</v>
      </c>
      <c r="H14" s="19">
        <v>1680</v>
      </c>
      <c r="I14" s="18" t="s">
        <v>25</v>
      </c>
    </row>
    <row r="15" spans="1:9" outlineLevel="1" x14ac:dyDescent="0.25">
      <c r="A15" s="11"/>
      <c r="B15" s="12"/>
      <c r="C15" s="13" t="s">
        <v>26</v>
      </c>
      <c r="D15" s="14"/>
      <c r="E15" s="15">
        <f>SUBTOTAL(9,E14:E14)</f>
        <v>840</v>
      </c>
      <c r="F15" s="15">
        <f>SUBTOTAL(9,F14:F14)</f>
        <v>480</v>
      </c>
      <c r="G15" s="15">
        <f>SUBTOTAL(9,G14:G14)</f>
        <v>360</v>
      </c>
      <c r="H15" s="15">
        <f>SUBTOTAL(9,H14:H14)</f>
        <v>1680</v>
      </c>
      <c r="I15" s="14"/>
    </row>
    <row r="16" spans="1:9" ht="33.75" outlineLevel="2" x14ac:dyDescent="0.25">
      <c r="A16" s="16">
        <v>322</v>
      </c>
      <c r="B16" s="17">
        <v>43606</v>
      </c>
      <c r="C16" s="18" t="s">
        <v>27</v>
      </c>
      <c r="D16" s="18" t="s">
        <v>12</v>
      </c>
      <c r="E16" s="19">
        <v>250</v>
      </c>
      <c r="F16" s="19">
        <v>120</v>
      </c>
      <c r="G16" s="19">
        <v>0</v>
      </c>
      <c r="H16" s="19">
        <v>370</v>
      </c>
      <c r="I16" s="18" t="s">
        <v>28</v>
      </c>
    </row>
    <row r="17" spans="1:9" outlineLevel="1" x14ac:dyDescent="0.25">
      <c r="A17" s="11"/>
      <c r="B17" s="12"/>
      <c r="C17" s="13" t="s">
        <v>29</v>
      </c>
      <c r="D17" s="14"/>
      <c r="E17" s="15">
        <f>SUBTOTAL(9,E16:E16)</f>
        <v>250</v>
      </c>
      <c r="F17" s="15">
        <f>SUBTOTAL(9,F16:F16)</f>
        <v>120</v>
      </c>
      <c r="G17" s="15">
        <f>SUBTOTAL(9,G16:G16)</f>
        <v>0</v>
      </c>
      <c r="H17" s="15">
        <f>SUBTOTAL(9,H16:H16)</f>
        <v>370</v>
      </c>
      <c r="I17" s="14"/>
    </row>
    <row r="18" spans="1:9" ht="45" outlineLevel="2" x14ac:dyDescent="0.25">
      <c r="A18" s="16">
        <v>266</v>
      </c>
      <c r="B18" s="17">
        <v>43592</v>
      </c>
      <c r="C18" s="18" t="s">
        <v>30</v>
      </c>
      <c r="D18" s="18" t="s">
        <v>12</v>
      </c>
      <c r="E18" s="19">
        <v>1050</v>
      </c>
      <c r="F18" s="19">
        <v>560</v>
      </c>
      <c r="G18" s="19">
        <v>400</v>
      </c>
      <c r="H18" s="19">
        <v>2010</v>
      </c>
      <c r="I18" s="18" t="s">
        <v>31</v>
      </c>
    </row>
    <row r="19" spans="1:9" ht="33.75" outlineLevel="2" x14ac:dyDescent="0.25">
      <c r="A19" s="6">
        <v>267</v>
      </c>
      <c r="B19" s="7">
        <v>43592</v>
      </c>
      <c r="C19" s="8" t="s">
        <v>30</v>
      </c>
      <c r="D19" s="8" t="s">
        <v>12</v>
      </c>
      <c r="E19" s="9">
        <v>0</v>
      </c>
      <c r="F19" s="9">
        <v>0</v>
      </c>
      <c r="G19" s="9">
        <v>252.89</v>
      </c>
      <c r="H19" s="9">
        <v>252.89</v>
      </c>
      <c r="I19" s="8" t="s">
        <v>32</v>
      </c>
    </row>
    <row r="20" spans="1:9" ht="22.5" outlineLevel="2" x14ac:dyDescent="0.25">
      <c r="A20" s="6">
        <v>335</v>
      </c>
      <c r="B20" s="7">
        <v>43613</v>
      </c>
      <c r="C20" s="8" t="s">
        <v>30</v>
      </c>
      <c r="D20" s="8" t="s">
        <v>12</v>
      </c>
      <c r="E20" s="9">
        <v>0</v>
      </c>
      <c r="F20" s="9">
        <v>0</v>
      </c>
      <c r="G20" s="9">
        <v>105</v>
      </c>
      <c r="H20" s="9">
        <v>105</v>
      </c>
      <c r="I20" s="8" t="s">
        <v>33</v>
      </c>
    </row>
    <row r="21" spans="1:9" outlineLevel="1" x14ac:dyDescent="0.25">
      <c r="A21" s="11"/>
      <c r="B21" s="12"/>
      <c r="C21" s="13" t="s">
        <v>34</v>
      </c>
      <c r="D21" s="14"/>
      <c r="E21" s="15">
        <f>SUBTOTAL(9,E18:E20)</f>
        <v>1050</v>
      </c>
      <c r="F21" s="15">
        <f>SUBTOTAL(9,F18:F20)</f>
        <v>560</v>
      </c>
      <c r="G21" s="15">
        <f>SUBTOTAL(9,G18:G20)</f>
        <v>757.89</v>
      </c>
      <c r="H21" s="15">
        <f>SUBTOTAL(9,H18:H20)</f>
        <v>2367.89</v>
      </c>
      <c r="I21" s="14"/>
    </row>
    <row r="22" spans="1:9" x14ac:dyDescent="0.25">
      <c r="A22" s="11"/>
      <c r="B22" s="12"/>
      <c r="C22" s="20" t="s">
        <v>35</v>
      </c>
      <c r="D22" s="14"/>
      <c r="E22" s="15">
        <f>SUBTOTAL(9,E6:E20)</f>
        <v>5150</v>
      </c>
      <c r="F22" s="15">
        <f>SUBTOTAL(9,F6:F20)</f>
        <v>2600</v>
      </c>
      <c r="G22" s="15">
        <f>SUBTOTAL(9,G6:G20)</f>
        <v>1527.8899999999999</v>
      </c>
      <c r="H22" s="15">
        <f>SUBTOTAL(9,H6:H20)</f>
        <v>9277.89</v>
      </c>
      <c r="I22" s="14"/>
    </row>
    <row r="23" spans="1:9" x14ac:dyDescent="0.25">
      <c r="A23" s="21"/>
      <c r="B23" s="22"/>
      <c r="C23" s="23"/>
      <c r="D23" s="23"/>
      <c r="E23" s="24"/>
      <c r="F23" s="24"/>
      <c r="G23" s="24"/>
      <c r="H23" s="24"/>
      <c r="I23" s="24"/>
    </row>
    <row r="24" spans="1:9" x14ac:dyDescent="0.25">
      <c r="A24" s="21"/>
      <c r="B24" s="22"/>
      <c r="C24" s="23"/>
      <c r="D24" s="23"/>
      <c r="E24" s="24"/>
      <c r="F24" s="24"/>
      <c r="G24" s="24"/>
      <c r="H24" s="24"/>
      <c r="I24" s="24"/>
    </row>
    <row r="25" spans="1:9" x14ac:dyDescent="0.25">
      <c r="A25" s="30" t="s">
        <v>36</v>
      </c>
      <c r="B25" s="31"/>
      <c r="C25" s="31"/>
      <c r="D25" s="31"/>
      <c r="E25" s="31"/>
      <c r="F25" s="31"/>
      <c r="G25" s="31"/>
      <c r="H25" s="31"/>
      <c r="I25" s="32"/>
    </row>
    <row r="26" spans="1:9" hidden="1" x14ac:dyDescent="0.25"/>
    <row r="27" spans="1:9" ht="33.75" x14ac:dyDescent="0.25">
      <c r="A27" s="2" t="s">
        <v>2</v>
      </c>
      <c r="B27" s="3" t="s">
        <v>3</v>
      </c>
      <c r="C27" s="2" t="s">
        <v>4</v>
      </c>
      <c r="D27" s="2" t="s">
        <v>5</v>
      </c>
      <c r="E27" s="4" t="s">
        <v>6</v>
      </c>
      <c r="F27" s="4" t="s">
        <v>7</v>
      </c>
      <c r="G27" s="4" t="s">
        <v>8</v>
      </c>
      <c r="H27" s="5" t="s">
        <v>9</v>
      </c>
      <c r="I27" s="3" t="s">
        <v>10</v>
      </c>
    </row>
    <row r="28" spans="1:9" ht="33.75" outlineLevel="2" x14ac:dyDescent="0.25">
      <c r="A28" s="6">
        <v>270</v>
      </c>
      <c r="B28" s="7">
        <v>43592</v>
      </c>
      <c r="C28" s="8" t="s">
        <v>37</v>
      </c>
      <c r="D28" s="8" t="s">
        <v>38</v>
      </c>
      <c r="E28" s="9">
        <v>0</v>
      </c>
      <c r="F28" s="9">
        <v>120</v>
      </c>
      <c r="G28" s="9">
        <v>105</v>
      </c>
      <c r="H28" s="9">
        <v>225</v>
      </c>
      <c r="I28" s="8" t="s">
        <v>39</v>
      </c>
    </row>
    <row r="29" spans="1:9" outlineLevel="1" x14ac:dyDescent="0.25">
      <c r="A29" s="11"/>
      <c r="B29" s="12"/>
      <c r="C29" s="13" t="s">
        <v>40</v>
      </c>
      <c r="D29" s="14"/>
      <c r="E29" s="15">
        <f>SUBTOTAL(9,E28:E28)</f>
        <v>0</v>
      </c>
      <c r="F29" s="15">
        <f>SUBTOTAL(9,F28:F28)</f>
        <v>120</v>
      </c>
      <c r="G29" s="15">
        <f>SUBTOTAL(9,G28:G28)</f>
        <v>105</v>
      </c>
      <c r="H29" s="15">
        <f>SUBTOTAL(9,H28:H28)</f>
        <v>225</v>
      </c>
      <c r="I29" s="14"/>
    </row>
    <row r="30" spans="1:9" ht="22.5" outlineLevel="2" x14ac:dyDescent="0.25">
      <c r="A30" s="16">
        <v>308</v>
      </c>
      <c r="B30" s="17">
        <v>43606</v>
      </c>
      <c r="C30" s="18" t="s">
        <v>41</v>
      </c>
      <c r="D30" s="18" t="s">
        <v>42</v>
      </c>
      <c r="E30" s="19">
        <v>0</v>
      </c>
      <c r="F30" s="19">
        <v>60</v>
      </c>
      <c r="G30" s="19">
        <v>55.000000000000007</v>
      </c>
      <c r="H30" s="19">
        <v>115</v>
      </c>
      <c r="I30" s="18" t="s">
        <v>43</v>
      </c>
    </row>
    <row r="31" spans="1:9" outlineLevel="1" x14ac:dyDescent="0.25">
      <c r="A31" s="11"/>
      <c r="B31" s="12"/>
      <c r="C31" s="13" t="s">
        <v>44</v>
      </c>
      <c r="D31" s="14"/>
      <c r="E31" s="15">
        <f>SUBTOTAL(9,E30:E30)</f>
        <v>0</v>
      </c>
      <c r="F31" s="15">
        <f>SUBTOTAL(9,F30:F30)</f>
        <v>60</v>
      </c>
      <c r="G31" s="15">
        <f>SUBTOTAL(9,G30:G30)</f>
        <v>55.000000000000007</v>
      </c>
      <c r="H31" s="15">
        <f>SUBTOTAL(9,H30:H30)</f>
        <v>115</v>
      </c>
      <c r="I31" s="14"/>
    </row>
    <row r="32" spans="1:9" ht="33.75" outlineLevel="2" x14ac:dyDescent="0.25">
      <c r="A32" s="16">
        <v>286</v>
      </c>
      <c r="B32" s="17">
        <v>43599</v>
      </c>
      <c r="C32" s="18" t="s">
        <v>45</v>
      </c>
      <c r="D32" s="18" t="s">
        <v>42</v>
      </c>
      <c r="E32" s="19">
        <v>0</v>
      </c>
      <c r="F32" s="19">
        <v>120</v>
      </c>
      <c r="G32" s="19">
        <v>194.10000000000002</v>
      </c>
      <c r="H32" s="19">
        <v>314.10000000000002</v>
      </c>
      <c r="I32" s="18" t="s">
        <v>46</v>
      </c>
    </row>
    <row r="33" spans="1:9" ht="33.75" outlineLevel="2" x14ac:dyDescent="0.25">
      <c r="A33" s="6">
        <v>287</v>
      </c>
      <c r="B33" s="7">
        <v>43599</v>
      </c>
      <c r="C33" s="8" t="s">
        <v>45</v>
      </c>
      <c r="D33" s="8" t="s">
        <v>42</v>
      </c>
      <c r="E33" s="9">
        <v>0</v>
      </c>
      <c r="F33" s="9">
        <v>120</v>
      </c>
      <c r="G33" s="9">
        <v>194.10000000000002</v>
      </c>
      <c r="H33" s="9">
        <v>314.10000000000002</v>
      </c>
      <c r="I33" s="8" t="s">
        <v>47</v>
      </c>
    </row>
    <row r="34" spans="1:9" ht="33.75" outlineLevel="2" x14ac:dyDescent="0.25">
      <c r="A34" s="6">
        <v>288</v>
      </c>
      <c r="B34" s="7">
        <v>43599</v>
      </c>
      <c r="C34" s="8" t="s">
        <v>45</v>
      </c>
      <c r="D34" s="8" t="s">
        <v>42</v>
      </c>
      <c r="E34" s="9">
        <v>0</v>
      </c>
      <c r="F34" s="9">
        <v>120</v>
      </c>
      <c r="G34" s="9">
        <v>199.60000000000002</v>
      </c>
      <c r="H34" s="9">
        <v>319.60000000000002</v>
      </c>
      <c r="I34" s="8" t="s">
        <v>48</v>
      </c>
    </row>
    <row r="35" spans="1:9" ht="33.75" outlineLevel="2" x14ac:dyDescent="0.25">
      <c r="A35" s="6">
        <v>289</v>
      </c>
      <c r="B35" s="7">
        <v>43599</v>
      </c>
      <c r="C35" s="8" t="s">
        <v>45</v>
      </c>
      <c r="D35" s="8" t="s">
        <v>42</v>
      </c>
      <c r="E35" s="9">
        <v>0</v>
      </c>
      <c r="F35" s="9">
        <v>120</v>
      </c>
      <c r="G35" s="9">
        <v>175.4</v>
      </c>
      <c r="H35" s="9">
        <v>295.39999999999998</v>
      </c>
      <c r="I35" s="8" t="s">
        <v>49</v>
      </c>
    </row>
    <row r="36" spans="1:9" ht="33.75" outlineLevel="2" x14ac:dyDescent="0.25">
      <c r="A36" s="6">
        <v>296</v>
      </c>
      <c r="B36" s="7">
        <v>43599</v>
      </c>
      <c r="C36" s="8" t="s">
        <v>45</v>
      </c>
      <c r="D36" s="8" t="s">
        <v>42</v>
      </c>
      <c r="E36" s="9">
        <v>0</v>
      </c>
      <c r="F36" s="9">
        <v>120</v>
      </c>
      <c r="G36" s="9">
        <v>194.10000000000002</v>
      </c>
      <c r="H36" s="9">
        <v>314.10000000000002</v>
      </c>
      <c r="I36" s="8" t="s">
        <v>50</v>
      </c>
    </row>
    <row r="37" spans="1:9" ht="33.75" outlineLevel="2" x14ac:dyDescent="0.25">
      <c r="A37" s="6">
        <v>332</v>
      </c>
      <c r="B37" s="7">
        <v>43613</v>
      </c>
      <c r="C37" s="8" t="s">
        <v>45</v>
      </c>
      <c r="D37" s="8" t="s">
        <v>42</v>
      </c>
      <c r="E37" s="9">
        <v>0</v>
      </c>
      <c r="F37" s="9">
        <v>120</v>
      </c>
      <c r="G37" s="9">
        <v>194.10000000000002</v>
      </c>
      <c r="H37" s="9">
        <v>314.10000000000002</v>
      </c>
      <c r="I37" s="8" t="s">
        <v>51</v>
      </c>
    </row>
    <row r="38" spans="1:9" ht="33.75" outlineLevel="2" x14ac:dyDescent="0.25">
      <c r="A38" s="6">
        <v>333</v>
      </c>
      <c r="B38" s="7">
        <v>43613</v>
      </c>
      <c r="C38" s="8" t="s">
        <v>45</v>
      </c>
      <c r="D38" s="8" t="s">
        <v>42</v>
      </c>
      <c r="E38" s="9">
        <v>0</v>
      </c>
      <c r="F38" s="9">
        <v>120</v>
      </c>
      <c r="G38" s="9">
        <v>194.10000000000002</v>
      </c>
      <c r="H38" s="9">
        <v>314.10000000000002</v>
      </c>
      <c r="I38" s="8" t="s">
        <v>52</v>
      </c>
    </row>
    <row r="39" spans="1:9" ht="33.75" outlineLevel="2" x14ac:dyDescent="0.25">
      <c r="A39" s="6">
        <v>334</v>
      </c>
      <c r="B39" s="7">
        <v>43613</v>
      </c>
      <c r="C39" s="8" t="s">
        <v>45</v>
      </c>
      <c r="D39" s="8" t="s">
        <v>42</v>
      </c>
      <c r="E39" s="9">
        <v>750</v>
      </c>
      <c r="F39" s="9">
        <v>360</v>
      </c>
      <c r="G39" s="9">
        <v>294.10000000000002</v>
      </c>
      <c r="H39" s="9">
        <v>1404.1</v>
      </c>
      <c r="I39" s="8" t="s">
        <v>53</v>
      </c>
    </row>
    <row r="40" spans="1:9" outlineLevel="1" x14ac:dyDescent="0.25">
      <c r="A40" s="11"/>
      <c r="B40" s="12"/>
      <c r="C40" s="13" t="s">
        <v>54</v>
      </c>
      <c r="D40" s="14"/>
      <c r="E40" s="15">
        <f>SUBTOTAL(9,E32:E39)</f>
        <v>750</v>
      </c>
      <c r="F40" s="15">
        <f>SUBTOTAL(9,F32:F39)</f>
        <v>1200</v>
      </c>
      <c r="G40" s="15">
        <f>SUBTOTAL(9,G32:G39)</f>
        <v>1639.6</v>
      </c>
      <c r="H40" s="15">
        <f>SUBTOTAL(9,H32:H39)</f>
        <v>3589.6</v>
      </c>
      <c r="I40" s="14"/>
    </row>
    <row r="41" spans="1:9" ht="33.75" outlineLevel="2" x14ac:dyDescent="0.25">
      <c r="A41" s="16">
        <v>307</v>
      </c>
      <c r="B41" s="17">
        <v>43606</v>
      </c>
      <c r="C41" s="18" t="s">
        <v>55</v>
      </c>
      <c r="D41" s="18" t="s">
        <v>42</v>
      </c>
      <c r="E41" s="19">
        <v>0</v>
      </c>
      <c r="F41" s="19">
        <v>120</v>
      </c>
      <c r="G41" s="19">
        <v>367.90000000000003</v>
      </c>
      <c r="H41" s="19">
        <v>487.90000000000003</v>
      </c>
      <c r="I41" s="18" t="s">
        <v>56</v>
      </c>
    </row>
    <row r="42" spans="1:9" ht="33.75" outlineLevel="2" x14ac:dyDescent="0.25">
      <c r="A42" s="6">
        <v>340</v>
      </c>
      <c r="B42" s="7">
        <v>43613</v>
      </c>
      <c r="C42" s="8" t="s">
        <v>55</v>
      </c>
      <c r="D42" s="8" t="s">
        <v>42</v>
      </c>
      <c r="E42" s="9">
        <v>250</v>
      </c>
      <c r="F42" s="9">
        <v>240</v>
      </c>
      <c r="G42" s="9">
        <v>417.90000000000003</v>
      </c>
      <c r="H42" s="9">
        <v>907.90000000000009</v>
      </c>
      <c r="I42" s="8" t="s">
        <v>57</v>
      </c>
    </row>
    <row r="43" spans="1:9" outlineLevel="1" x14ac:dyDescent="0.25">
      <c r="A43" s="11"/>
      <c r="B43" s="12"/>
      <c r="C43" s="13" t="s">
        <v>58</v>
      </c>
      <c r="D43" s="14"/>
      <c r="E43" s="15">
        <f>SUBTOTAL(9,E41:E42)</f>
        <v>250</v>
      </c>
      <c r="F43" s="15">
        <f>SUBTOTAL(9,F41:F42)</f>
        <v>360</v>
      </c>
      <c r="G43" s="15">
        <f>SUBTOTAL(9,G41:G42)</f>
        <v>785.80000000000007</v>
      </c>
      <c r="H43" s="15">
        <f>SUBTOTAL(9,H41:H42)</f>
        <v>1395.8000000000002</v>
      </c>
      <c r="I43" s="14"/>
    </row>
    <row r="44" spans="1:9" ht="33.75" outlineLevel="2" x14ac:dyDescent="0.25">
      <c r="A44" s="16">
        <v>327</v>
      </c>
      <c r="B44" s="17">
        <v>43613</v>
      </c>
      <c r="C44" s="18" t="s">
        <v>59</v>
      </c>
      <c r="D44" s="18" t="s">
        <v>38</v>
      </c>
      <c r="E44" s="19">
        <v>250</v>
      </c>
      <c r="F44" s="19">
        <v>120</v>
      </c>
      <c r="G44" s="19">
        <v>429.00000000000006</v>
      </c>
      <c r="H44" s="19">
        <v>799</v>
      </c>
      <c r="I44" s="18" t="s">
        <v>60</v>
      </c>
    </row>
    <row r="45" spans="1:9" outlineLevel="1" x14ac:dyDescent="0.25">
      <c r="A45" s="11"/>
      <c r="B45" s="12"/>
      <c r="C45" s="13" t="s">
        <v>61</v>
      </c>
      <c r="D45" s="14"/>
      <c r="E45" s="15">
        <f>SUBTOTAL(9,E44:E44)</f>
        <v>250</v>
      </c>
      <c r="F45" s="15">
        <f>SUBTOTAL(9,F44:F44)</f>
        <v>120</v>
      </c>
      <c r="G45" s="15">
        <f>SUBTOTAL(9,G44:G44)</f>
        <v>429.00000000000006</v>
      </c>
      <c r="H45" s="15">
        <f>SUBTOTAL(9,H44:H44)</f>
        <v>799</v>
      </c>
      <c r="I45" s="14"/>
    </row>
    <row r="46" spans="1:9" ht="56.25" outlineLevel="2" x14ac:dyDescent="0.25">
      <c r="A46" s="16">
        <v>282</v>
      </c>
      <c r="B46" s="17">
        <v>43592</v>
      </c>
      <c r="C46" s="18" t="s">
        <v>62</v>
      </c>
      <c r="D46" s="18" t="s">
        <v>42</v>
      </c>
      <c r="E46" s="19">
        <v>500</v>
      </c>
      <c r="F46" s="19">
        <v>360</v>
      </c>
      <c r="G46" s="19">
        <v>140</v>
      </c>
      <c r="H46" s="19">
        <f>SUM(E46:G46)</f>
        <v>1000</v>
      </c>
      <c r="I46" s="18" t="s">
        <v>63</v>
      </c>
    </row>
    <row r="47" spans="1:9" ht="45" outlineLevel="2" x14ac:dyDescent="0.25">
      <c r="A47" s="6">
        <v>325</v>
      </c>
      <c r="B47" s="7">
        <v>43606</v>
      </c>
      <c r="C47" s="8" t="s">
        <v>62</v>
      </c>
      <c r="D47" s="8" t="s">
        <v>42</v>
      </c>
      <c r="E47" s="9">
        <v>500</v>
      </c>
      <c r="F47" s="9">
        <v>360</v>
      </c>
      <c r="G47" s="9">
        <v>70</v>
      </c>
      <c r="H47" s="9">
        <f t="shared" ref="H47:H117" si="0">SUM(E47:G47)</f>
        <v>930</v>
      </c>
      <c r="I47" s="8" t="s">
        <v>64</v>
      </c>
    </row>
    <row r="48" spans="1:9" ht="78.75" outlineLevel="2" x14ac:dyDescent="0.25">
      <c r="A48" s="6">
        <v>326</v>
      </c>
      <c r="B48" s="7">
        <v>43606</v>
      </c>
      <c r="C48" s="8" t="s">
        <v>62</v>
      </c>
      <c r="D48" s="8" t="s">
        <v>42</v>
      </c>
      <c r="E48" s="9">
        <v>1090</v>
      </c>
      <c r="F48" s="9">
        <v>600</v>
      </c>
      <c r="G48" s="9">
        <f>3*35+45*4</f>
        <v>285</v>
      </c>
      <c r="H48" s="9">
        <f t="shared" si="0"/>
        <v>1975</v>
      </c>
      <c r="I48" s="8" t="s">
        <v>65</v>
      </c>
    </row>
    <row r="49" spans="1:9" outlineLevel="1" x14ac:dyDescent="0.25">
      <c r="A49" s="11"/>
      <c r="B49" s="12"/>
      <c r="C49" s="13" t="s">
        <v>66</v>
      </c>
      <c r="D49" s="14"/>
      <c r="E49" s="15">
        <f>SUBTOTAL(9,E46:E48)</f>
        <v>2090</v>
      </c>
      <c r="F49" s="15">
        <f>SUBTOTAL(9,F46:F48)</f>
        <v>1320</v>
      </c>
      <c r="G49" s="15">
        <f>SUBTOTAL(9,G46:G48)</f>
        <v>495</v>
      </c>
      <c r="H49" s="15">
        <f>SUBTOTAL(9,H46:H48)</f>
        <v>3905</v>
      </c>
      <c r="I49" s="14"/>
    </row>
    <row r="50" spans="1:9" ht="33.75" outlineLevel="2" x14ac:dyDescent="0.25">
      <c r="A50" s="16">
        <v>276</v>
      </c>
      <c r="B50" s="17">
        <v>43592</v>
      </c>
      <c r="C50" s="18" t="s">
        <v>67</v>
      </c>
      <c r="D50" s="18" t="s">
        <v>42</v>
      </c>
      <c r="E50" s="19">
        <v>0</v>
      </c>
      <c r="F50" s="19">
        <v>120</v>
      </c>
      <c r="G50" s="19">
        <v>526.29999999999995</v>
      </c>
      <c r="H50" s="19">
        <f t="shared" si="0"/>
        <v>646.29999999999995</v>
      </c>
      <c r="I50" s="18" t="s">
        <v>68</v>
      </c>
    </row>
    <row r="51" spans="1:9" ht="45" outlineLevel="2" x14ac:dyDescent="0.25">
      <c r="A51" s="6">
        <v>301</v>
      </c>
      <c r="B51" s="7">
        <v>43606</v>
      </c>
      <c r="C51" s="8" t="s">
        <v>67</v>
      </c>
      <c r="D51" s="8" t="s">
        <v>42</v>
      </c>
      <c r="E51" s="9">
        <v>1510</v>
      </c>
      <c r="F51" s="9">
        <v>640</v>
      </c>
      <c r="G51" s="9">
        <f>10*45</f>
        <v>450</v>
      </c>
      <c r="H51" s="9">
        <f t="shared" si="0"/>
        <v>2600</v>
      </c>
      <c r="I51" s="8" t="s">
        <v>69</v>
      </c>
    </row>
    <row r="52" spans="1:9" ht="33.75" outlineLevel="2" x14ac:dyDescent="0.25">
      <c r="A52" s="6">
        <v>306</v>
      </c>
      <c r="B52" s="7">
        <v>43606</v>
      </c>
      <c r="C52" s="8" t="s">
        <v>67</v>
      </c>
      <c r="D52" s="8" t="s">
        <v>42</v>
      </c>
      <c r="E52" s="9">
        <v>250</v>
      </c>
      <c r="F52" s="9">
        <v>180</v>
      </c>
      <c r="G52" s="9">
        <v>526.29999999999995</v>
      </c>
      <c r="H52" s="9">
        <f t="shared" si="0"/>
        <v>956.3</v>
      </c>
      <c r="I52" s="8" t="s">
        <v>70</v>
      </c>
    </row>
    <row r="53" spans="1:9" outlineLevel="1" x14ac:dyDescent="0.25">
      <c r="A53" s="11"/>
      <c r="B53" s="12"/>
      <c r="C53" s="13" t="s">
        <v>71</v>
      </c>
      <c r="D53" s="14"/>
      <c r="E53" s="15">
        <f>SUBTOTAL(9,E50:E52)</f>
        <v>1760</v>
      </c>
      <c r="F53" s="15">
        <f>SUBTOTAL(9,F50:F52)</f>
        <v>940</v>
      </c>
      <c r="G53" s="15">
        <f>SUBTOTAL(9,G50:G52)</f>
        <v>1502.6</v>
      </c>
      <c r="H53" s="15">
        <f>SUBTOTAL(9,H50:H52)</f>
        <v>4202.6000000000004</v>
      </c>
      <c r="I53" s="14"/>
    </row>
    <row r="54" spans="1:9" ht="56.25" outlineLevel="2" x14ac:dyDescent="0.25">
      <c r="A54" s="16">
        <v>275</v>
      </c>
      <c r="B54" s="17">
        <v>43592</v>
      </c>
      <c r="C54" s="18" t="s">
        <v>72</v>
      </c>
      <c r="D54" s="18" t="s">
        <v>42</v>
      </c>
      <c r="E54" s="19">
        <v>250</v>
      </c>
      <c r="F54" s="19">
        <v>240</v>
      </c>
      <c r="G54" s="19">
        <v>206.6</v>
      </c>
      <c r="H54" s="19">
        <f t="shared" si="0"/>
        <v>696.6</v>
      </c>
      <c r="I54" s="18" t="s">
        <v>73</v>
      </c>
    </row>
    <row r="55" spans="1:9" ht="33.75" outlineLevel="2" x14ac:dyDescent="0.25">
      <c r="A55" s="6">
        <v>280</v>
      </c>
      <c r="B55" s="7">
        <v>43592</v>
      </c>
      <c r="C55" s="8" t="s">
        <v>72</v>
      </c>
      <c r="D55" s="8" t="s">
        <v>42</v>
      </c>
      <c r="E55" s="9">
        <v>250</v>
      </c>
      <c r="F55" s="9">
        <v>240</v>
      </c>
      <c r="G55" s="9">
        <v>281.22000000000003</v>
      </c>
      <c r="H55" s="9">
        <f t="shared" si="0"/>
        <v>771.22</v>
      </c>
      <c r="I55" s="8" t="s">
        <v>74</v>
      </c>
    </row>
    <row r="56" spans="1:9" ht="33.75" outlineLevel="2" x14ac:dyDescent="0.25">
      <c r="A56" s="6">
        <v>283</v>
      </c>
      <c r="B56" s="7">
        <v>43599</v>
      </c>
      <c r="C56" s="8" t="s">
        <v>72</v>
      </c>
      <c r="D56" s="8" t="s">
        <v>42</v>
      </c>
      <c r="E56" s="9">
        <v>0</v>
      </c>
      <c r="F56" s="9">
        <v>120</v>
      </c>
      <c r="G56" s="9">
        <v>209.3</v>
      </c>
      <c r="H56" s="9">
        <f t="shared" si="0"/>
        <v>329.3</v>
      </c>
      <c r="I56" s="8" t="s">
        <v>75</v>
      </c>
    </row>
    <row r="57" spans="1:9" ht="33.75" outlineLevel="2" x14ac:dyDescent="0.25">
      <c r="A57" s="6">
        <v>303</v>
      </c>
      <c r="B57" s="7">
        <v>43606</v>
      </c>
      <c r="C57" s="8" t="s">
        <v>72</v>
      </c>
      <c r="D57" s="8" t="s">
        <v>42</v>
      </c>
      <c r="E57" s="9">
        <v>0</v>
      </c>
      <c r="F57" s="9">
        <v>120</v>
      </c>
      <c r="G57" s="9">
        <v>206.57999999999998</v>
      </c>
      <c r="H57" s="9">
        <f t="shared" si="0"/>
        <v>326.58</v>
      </c>
      <c r="I57" s="8" t="s">
        <v>76</v>
      </c>
    </row>
    <row r="58" spans="1:9" ht="33.75" outlineLevel="2" x14ac:dyDescent="0.25">
      <c r="A58" s="6">
        <v>312</v>
      </c>
      <c r="B58" s="7">
        <v>43606</v>
      </c>
      <c r="C58" s="8" t="s">
        <v>72</v>
      </c>
      <c r="D58" s="8" t="s">
        <v>42</v>
      </c>
      <c r="E58" s="9">
        <v>0</v>
      </c>
      <c r="F58" s="9">
        <v>120</v>
      </c>
      <c r="G58" s="9">
        <v>210.12</v>
      </c>
      <c r="H58" s="9">
        <f t="shared" si="0"/>
        <v>330.12</v>
      </c>
      <c r="I58" s="8" t="s">
        <v>77</v>
      </c>
    </row>
    <row r="59" spans="1:9" ht="33.75" outlineLevel="2" x14ac:dyDescent="0.25">
      <c r="A59" s="6">
        <v>313</v>
      </c>
      <c r="B59" s="7">
        <v>43606</v>
      </c>
      <c r="C59" s="8" t="s">
        <v>72</v>
      </c>
      <c r="D59" s="8" t="s">
        <v>42</v>
      </c>
      <c r="E59" s="9">
        <v>0</v>
      </c>
      <c r="F59" s="9">
        <v>120</v>
      </c>
      <c r="G59" s="9">
        <v>70</v>
      </c>
      <c r="H59" s="9">
        <f t="shared" si="0"/>
        <v>190</v>
      </c>
      <c r="I59" s="8" t="s">
        <v>78</v>
      </c>
    </row>
    <row r="60" spans="1:9" ht="33.75" outlineLevel="2" x14ac:dyDescent="0.25">
      <c r="A60" s="6">
        <v>314</v>
      </c>
      <c r="B60" s="7">
        <v>43606</v>
      </c>
      <c r="C60" s="8" t="s">
        <v>72</v>
      </c>
      <c r="D60" s="8" t="s">
        <v>42</v>
      </c>
      <c r="E60" s="9">
        <v>0</v>
      </c>
      <c r="F60" s="9">
        <v>120</v>
      </c>
      <c r="G60" s="9">
        <v>208.5</v>
      </c>
      <c r="H60" s="9">
        <f t="shared" si="0"/>
        <v>328.5</v>
      </c>
      <c r="I60" s="8" t="s">
        <v>79</v>
      </c>
    </row>
    <row r="61" spans="1:9" ht="45" outlineLevel="2" x14ac:dyDescent="0.25">
      <c r="A61" s="6">
        <v>337</v>
      </c>
      <c r="B61" s="7">
        <v>43613</v>
      </c>
      <c r="C61" s="8" t="s">
        <v>72</v>
      </c>
      <c r="D61" s="8" t="s">
        <v>42</v>
      </c>
      <c r="E61" s="9">
        <v>840</v>
      </c>
      <c r="F61" s="9">
        <v>480</v>
      </c>
      <c r="G61" s="9">
        <v>680.04</v>
      </c>
      <c r="H61" s="9">
        <f t="shared" si="0"/>
        <v>2000.04</v>
      </c>
      <c r="I61" s="8" t="s">
        <v>80</v>
      </c>
    </row>
    <row r="62" spans="1:9" outlineLevel="1" x14ac:dyDescent="0.25">
      <c r="A62" s="11"/>
      <c r="B62" s="12"/>
      <c r="C62" s="13" t="s">
        <v>81</v>
      </c>
      <c r="D62" s="14"/>
      <c r="E62" s="15">
        <f>SUBTOTAL(9,E54:E61)</f>
        <v>1340</v>
      </c>
      <c r="F62" s="15">
        <f>SUBTOTAL(9,F54:F61)</f>
        <v>1560</v>
      </c>
      <c r="G62" s="15">
        <f>SUBTOTAL(9,G54:G61)</f>
        <v>2072.36</v>
      </c>
      <c r="H62" s="15">
        <f>SUBTOTAL(9,H54:H61)</f>
        <v>4972.3600000000006</v>
      </c>
      <c r="I62" s="14"/>
    </row>
    <row r="63" spans="1:9" ht="33.75" outlineLevel="2" x14ac:dyDescent="0.25">
      <c r="A63" s="16">
        <v>277</v>
      </c>
      <c r="B63" s="17">
        <v>43592</v>
      </c>
      <c r="C63" s="18" t="s">
        <v>82</v>
      </c>
      <c r="D63" s="18" t="s">
        <v>42</v>
      </c>
      <c r="E63" s="19">
        <v>0</v>
      </c>
      <c r="F63" s="19">
        <v>120</v>
      </c>
      <c r="G63" s="19">
        <v>105</v>
      </c>
      <c r="H63" s="19">
        <f t="shared" si="0"/>
        <v>225</v>
      </c>
      <c r="I63" s="18" t="s">
        <v>83</v>
      </c>
    </row>
    <row r="64" spans="1:9" outlineLevel="2" x14ac:dyDescent="0.25">
      <c r="A64" s="6">
        <v>309</v>
      </c>
      <c r="B64" s="7" t="s">
        <v>84</v>
      </c>
      <c r="C64" s="8" t="s">
        <v>82</v>
      </c>
      <c r="D64" s="8" t="s">
        <v>42</v>
      </c>
      <c r="E64" s="9">
        <v>0</v>
      </c>
      <c r="F64" s="9">
        <v>0</v>
      </c>
      <c r="G64" s="9">
        <v>0</v>
      </c>
      <c r="H64" s="9">
        <v>0</v>
      </c>
      <c r="I64" s="8" t="s">
        <v>85</v>
      </c>
    </row>
    <row r="65" spans="1:9" ht="33.75" outlineLevel="2" x14ac:dyDescent="0.25">
      <c r="A65" s="6">
        <v>311</v>
      </c>
      <c r="B65" s="7">
        <v>43606</v>
      </c>
      <c r="C65" s="8" t="s">
        <v>82</v>
      </c>
      <c r="D65" s="8" t="s">
        <v>42</v>
      </c>
      <c r="E65" s="9">
        <v>0</v>
      </c>
      <c r="F65" s="9">
        <v>120</v>
      </c>
      <c r="G65" s="9">
        <v>105</v>
      </c>
      <c r="H65" s="9">
        <f t="shared" si="0"/>
        <v>225</v>
      </c>
      <c r="I65" s="8" t="s">
        <v>86</v>
      </c>
    </row>
    <row r="66" spans="1:9" ht="33.75" outlineLevel="2" x14ac:dyDescent="0.25">
      <c r="A66" s="6">
        <v>321</v>
      </c>
      <c r="B66" s="7">
        <v>43606</v>
      </c>
      <c r="C66" s="8" t="s">
        <v>82</v>
      </c>
      <c r="D66" s="8" t="s">
        <v>42</v>
      </c>
      <c r="E66" s="9">
        <v>0</v>
      </c>
      <c r="F66" s="9">
        <v>120</v>
      </c>
      <c r="G66" s="9">
        <v>105</v>
      </c>
      <c r="H66" s="9">
        <f t="shared" si="0"/>
        <v>225</v>
      </c>
      <c r="I66" s="8" t="s">
        <v>87</v>
      </c>
    </row>
    <row r="67" spans="1:9" ht="33.75" outlineLevel="2" x14ac:dyDescent="0.25">
      <c r="A67" s="6">
        <v>339</v>
      </c>
      <c r="B67" s="7">
        <v>43613</v>
      </c>
      <c r="C67" s="8" t="s">
        <v>82</v>
      </c>
      <c r="D67" s="8" t="s">
        <v>42</v>
      </c>
      <c r="E67" s="9">
        <v>0</v>
      </c>
      <c r="F67" s="9">
        <v>120</v>
      </c>
      <c r="G67" s="9">
        <v>105</v>
      </c>
      <c r="H67" s="9">
        <f t="shared" si="0"/>
        <v>225</v>
      </c>
      <c r="I67" s="8" t="s">
        <v>88</v>
      </c>
    </row>
    <row r="68" spans="1:9" outlineLevel="1" x14ac:dyDescent="0.25">
      <c r="A68" s="11"/>
      <c r="B68" s="12"/>
      <c r="C68" s="13" t="s">
        <v>89</v>
      </c>
      <c r="D68" s="14"/>
      <c r="E68" s="15">
        <f>SUBTOTAL(9,E63:E67)</f>
        <v>0</v>
      </c>
      <c r="F68" s="15">
        <f>SUBTOTAL(9,F63:F67)</f>
        <v>480</v>
      </c>
      <c r="G68" s="15">
        <f>SUBTOTAL(9,G63:G67)</f>
        <v>420</v>
      </c>
      <c r="H68" s="15">
        <f>SUBTOTAL(9,H63:H67)</f>
        <v>900</v>
      </c>
      <c r="I68" s="14"/>
    </row>
    <row r="69" spans="1:9" ht="56.25" outlineLevel="2" x14ac:dyDescent="0.25">
      <c r="A69" s="16">
        <v>294</v>
      </c>
      <c r="B69" s="17">
        <v>43599</v>
      </c>
      <c r="C69" s="18" t="s">
        <v>90</v>
      </c>
      <c r="D69" s="18" t="s">
        <v>42</v>
      </c>
      <c r="E69" s="19">
        <v>250</v>
      </c>
      <c r="F69" s="19">
        <v>240</v>
      </c>
      <c r="G69" s="19">
        <v>140</v>
      </c>
      <c r="H69" s="19">
        <f t="shared" si="0"/>
        <v>630</v>
      </c>
      <c r="I69" s="18" t="s">
        <v>91</v>
      </c>
    </row>
    <row r="70" spans="1:9" ht="22.5" outlineLevel="2" x14ac:dyDescent="0.25">
      <c r="A70" s="6">
        <v>305</v>
      </c>
      <c r="B70" s="7">
        <v>43606</v>
      </c>
      <c r="C70" s="8" t="s">
        <v>90</v>
      </c>
      <c r="D70" s="8" t="s">
        <v>42</v>
      </c>
      <c r="E70" s="9">
        <v>0</v>
      </c>
      <c r="F70" s="9">
        <v>120</v>
      </c>
      <c r="G70" s="9">
        <v>140</v>
      </c>
      <c r="H70" s="9">
        <f t="shared" si="0"/>
        <v>260</v>
      </c>
      <c r="I70" s="8" t="s">
        <v>92</v>
      </c>
    </row>
    <row r="71" spans="1:9" outlineLevel="1" x14ac:dyDescent="0.25">
      <c r="A71" s="11"/>
      <c r="B71" s="12"/>
      <c r="C71" s="13" t="s">
        <v>93</v>
      </c>
      <c r="D71" s="14"/>
      <c r="E71" s="15">
        <f>SUBTOTAL(9,E69:E70)</f>
        <v>250</v>
      </c>
      <c r="F71" s="15">
        <f>SUBTOTAL(9,F69:F70)</f>
        <v>360</v>
      </c>
      <c r="G71" s="15">
        <f>SUBTOTAL(9,G69:G70)</f>
        <v>280</v>
      </c>
      <c r="H71" s="15">
        <f>SUBTOTAL(9,H69:H70)</f>
        <v>890</v>
      </c>
      <c r="I71" s="14"/>
    </row>
    <row r="72" spans="1:9" ht="33.75" outlineLevel="2" x14ac:dyDescent="0.25">
      <c r="A72" s="16">
        <v>269</v>
      </c>
      <c r="B72" s="17">
        <v>43592</v>
      </c>
      <c r="C72" s="18" t="s">
        <v>94</v>
      </c>
      <c r="D72" s="18" t="s">
        <v>42</v>
      </c>
      <c r="E72" s="19">
        <v>0</v>
      </c>
      <c r="F72" s="19">
        <v>120</v>
      </c>
      <c r="G72" s="19">
        <v>70</v>
      </c>
      <c r="H72" s="19">
        <f t="shared" si="0"/>
        <v>190</v>
      </c>
      <c r="I72" s="18" t="s">
        <v>95</v>
      </c>
    </row>
    <row r="73" spans="1:9" outlineLevel="1" x14ac:dyDescent="0.25">
      <c r="A73" s="11"/>
      <c r="B73" s="12"/>
      <c r="C73" s="13" t="s">
        <v>96</v>
      </c>
      <c r="D73" s="14"/>
      <c r="E73" s="15">
        <f>SUBTOTAL(9,E72:E72)</f>
        <v>0</v>
      </c>
      <c r="F73" s="15">
        <f>SUBTOTAL(9,F72:F72)</f>
        <v>120</v>
      </c>
      <c r="G73" s="15">
        <f>SUBTOTAL(9,G72:G72)</f>
        <v>70</v>
      </c>
      <c r="H73" s="15">
        <f>SUBTOTAL(9,H72:H72)</f>
        <v>190</v>
      </c>
      <c r="I73" s="14"/>
    </row>
    <row r="74" spans="1:9" ht="45" outlineLevel="2" x14ac:dyDescent="0.25">
      <c r="A74" s="16">
        <v>268</v>
      </c>
      <c r="B74" s="17">
        <v>43592</v>
      </c>
      <c r="C74" s="18" t="s">
        <v>97</v>
      </c>
      <c r="D74" s="18" t="s">
        <v>42</v>
      </c>
      <c r="E74" s="19">
        <v>0</v>
      </c>
      <c r="F74" s="19">
        <v>120</v>
      </c>
      <c r="G74" s="19">
        <v>320.60000000000002</v>
      </c>
      <c r="H74" s="19">
        <f t="shared" si="0"/>
        <v>440.6</v>
      </c>
      <c r="I74" s="18" t="s">
        <v>98</v>
      </c>
    </row>
    <row r="75" spans="1:9" ht="33.75" outlineLevel="2" x14ac:dyDescent="0.25">
      <c r="A75" s="6">
        <v>274</v>
      </c>
      <c r="B75" s="7">
        <v>43592</v>
      </c>
      <c r="C75" s="8" t="s">
        <v>97</v>
      </c>
      <c r="D75" s="8" t="s">
        <v>42</v>
      </c>
      <c r="E75" s="9">
        <v>0</v>
      </c>
      <c r="F75" s="9">
        <v>120</v>
      </c>
      <c r="G75" s="9">
        <v>320.60000000000002</v>
      </c>
      <c r="H75" s="9">
        <f t="shared" si="0"/>
        <v>440.6</v>
      </c>
      <c r="I75" s="8" t="s">
        <v>99</v>
      </c>
    </row>
    <row r="76" spans="1:9" ht="33.75" outlineLevel="2" x14ac:dyDescent="0.25">
      <c r="A76" s="6">
        <v>297</v>
      </c>
      <c r="B76" s="7">
        <v>43599</v>
      </c>
      <c r="C76" s="8" t="s">
        <v>97</v>
      </c>
      <c r="D76" s="8" t="s">
        <v>42</v>
      </c>
      <c r="E76" s="9">
        <v>250</v>
      </c>
      <c r="F76" s="9">
        <v>180</v>
      </c>
      <c r="G76" s="9">
        <v>320.60000000000002</v>
      </c>
      <c r="H76" s="9">
        <f t="shared" si="0"/>
        <v>750.6</v>
      </c>
      <c r="I76" s="8" t="s">
        <v>100</v>
      </c>
    </row>
    <row r="77" spans="1:9" ht="45" outlineLevel="2" x14ac:dyDescent="0.25">
      <c r="A77" s="6">
        <v>302</v>
      </c>
      <c r="B77" s="7">
        <v>43606</v>
      </c>
      <c r="C77" s="8" t="s">
        <v>97</v>
      </c>
      <c r="D77" s="8" t="s">
        <v>42</v>
      </c>
      <c r="E77" s="9">
        <f>1260+250</f>
        <v>1510</v>
      </c>
      <c r="F77" s="9">
        <v>640</v>
      </c>
      <c r="G77" s="9">
        <v>650.40000000000009</v>
      </c>
      <c r="H77" s="9">
        <f t="shared" si="0"/>
        <v>2800.4</v>
      </c>
      <c r="I77" s="8" t="s">
        <v>101</v>
      </c>
    </row>
    <row r="78" spans="1:9" ht="33.75" outlineLevel="2" x14ac:dyDescent="0.25">
      <c r="A78" s="6">
        <v>341</v>
      </c>
      <c r="B78" s="7">
        <v>43613</v>
      </c>
      <c r="C78" s="8" t="s">
        <v>97</v>
      </c>
      <c r="D78" s="8" t="s">
        <v>42</v>
      </c>
      <c r="E78" s="9">
        <v>0</v>
      </c>
      <c r="F78" s="9">
        <v>120</v>
      </c>
      <c r="G78" s="9">
        <v>320.60000000000002</v>
      </c>
      <c r="H78" s="9">
        <f t="shared" si="0"/>
        <v>440.6</v>
      </c>
      <c r="I78" s="8" t="s">
        <v>102</v>
      </c>
    </row>
    <row r="79" spans="1:9" outlineLevel="1" x14ac:dyDescent="0.25">
      <c r="A79" s="11"/>
      <c r="B79" s="12"/>
      <c r="C79" s="13" t="s">
        <v>103</v>
      </c>
      <c r="D79" s="14"/>
      <c r="E79" s="15">
        <f>SUBTOTAL(9,E74:E78)</f>
        <v>1760</v>
      </c>
      <c r="F79" s="15">
        <f>SUBTOTAL(9,F74:F78)</f>
        <v>1180</v>
      </c>
      <c r="G79" s="15">
        <f>SUBTOTAL(9,G74:G78)</f>
        <v>1932.8000000000002</v>
      </c>
      <c r="H79" s="15">
        <f>SUBTOTAL(9,H74:H78)</f>
        <v>4872.8000000000011</v>
      </c>
      <c r="I79" s="14"/>
    </row>
    <row r="80" spans="1:9" ht="33.75" outlineLevel="2" x14ac:dyDescent="0.25">
      <c r="A80" s="16">
        <v>272</v>
      </c>
      <c r="B80" s="17">
        <v>43592</v>
      </c>
      <c r="C80" s="18" t="s">
        <v>104</v>
      </c>
      <c r="D80" s="18" t="s">
        <v>42</v>
      </c>
      <c r="E80" s="19">
        <v>0</v>
      </c>
      <c r="F80" s="19">
        <v>120</v>
      </c>
      <c r="G80" s="19">
        <v>70</v>
      </c>
      <c r="H80" s="19">
        <f t="shared" si="0"/>
        <v>190</v>
      </c>
      <c r="I80" s="18" t="s">
        <v>105</v>
      </c>
    </row>
    <row r="81" spans="1:9" ht="33.75" outlineLevel="2" x14ac:dyDescent="0.25">
      <c r="A81" s="6">
        <v>292</v>
      </c>
      <c r="B81" s="7">
        <v>43599</v>
      </c>
      <c r="C81" s="8" t="s">
        <v>104</v>
      </c>
      <c r="D81" s="8" t="s">
        <v>42</v>
      </c>
      <c r="E81" s="9">
        <v>0</v>
      </c>
      <c r="F81" s="9">
        <v>120</v>
      </c>
      <c r="G81" s="9">
        <v>70</v>
      </c>
      <c r="H81" s="9">
        <f t="shared" si="0"/>
        <v>190</v>
      </c>
      <c r="I81" s="8" t="s">
        <v>106</v>
      </c>
    </row>
    <row r="82" spans="1:9" ht="33.75" outlineLevel="2" x14ac:dyDescent="0.25">
      <c r="A82" s="6">
        <v>293</v>
      </c>
      <c r="B82" s="7">
        <v>43599</v>
      </c>
      <c r="C82" s="8" t="s">
        <v>104</v>
      </c>
      <c r="D82" s="8" t="s">
        <v>42</v>
      </c>
      <c r="E82" s="9">
        <v>0</v>
      </c>
      <c r="F82" s="9">
        <v>60</v>
      </c>
      <c r="G82" s="9">
        <v>70</v>
      </c>
      <c r="H82" s="9">
        <f t="shared" si="0"/>
        <v>130</v>
      </c>
      <c r="I82" s="8" t="s">
        <v>107</v>
      </c>
    </row>
    <row r="83" spans="1:9" ht="45" outlineLevel="2" x14ac:dyDescent="0.25">
      <c r="A83" s="6">
        <v>300</v>
      </c>
      <c r="B83" s="7">
        <v>43606</v>
      </c>
      <c r="C83" s="8" t="s">
        <v>104</v>
      </c>
      <c r="D83" s="8" t="s">
        <v>42</v>
      </c>
      <c r="E83" s="9">
        <v>1260</v>
      </c>
      <c r="F83" s="9">
        <v>640</v>
      </c>
      <c r="G83" s="9">
        <v>450</v>
      </c>
      <c r="H83" s="9">
        <f t="shared" si="0"/>
        <v>2350</v>
      </c>
      <c r="I83" s="8" t="s">
        <v>108</v>
      </c>
    </row>
    <row r="84" spans="1:9" ht="22.5" outlineLevel="2" x14ac:dyDescent="0.25">
      <c r="A84" s="6">
        <v>304</v>
      </c>
      <c r="B84" s="7">
        <v>43606</v>
      </c>
      <c r="C84" s="8" t="s">
        <v>104</v>
      </c>
      <c r="D84" s="8" t="s">
        <v>42</v>
      </c>
      <c r="E84" s="9">
        <v>0</v>
      </c>
      <c r="F84" s="9">
        <v>60</v>
      </c>
      <c r="G84" s="9">
        <v>70</v>
      </c>
      <c r="H84" s="9">
        <f t="shared" si="0"/>
        <v>130</v>
      </c>
      <c r="I84" s="8" t="s">
        <v>109</v>
      </c>
    </row>
    <row r="85" spans="1:9" ht="33.75" outlineLevel="2" x14ac:dyDescent="0.25">
      <c r="A85" s="6">
        <v>318</v>
      </c>
      <c r="B85" s="7">
        <v>43606</v>
      </c>
      <c r="C85" s="8" t="s">
        <v>104</v>
      </c>
      <c r="D85" s="8" t="s">
        <v>42</v>
      </c>
      <c r="E85" s="9">
        <v>0</v>
      </c>
      <c r="F85" s="9">
        <v>60</v>
      </c>
      <c r="G85" s="9">
        <v>70</v>
      </c>
      <c r="H85" s="9">
        <f t="shared" si="0"/>
        <v>130</v>
      </c>
      <c r="I85" s="8" t="s">
        <v>110</v>
      </c>
    </row>
    <row r="86" spans="1:9" ht="33.75" outlineLevel="2" x14ac:dyDescent="0.25">
      <c r="A86" s="6">
        <v>323</v>
      </c>
      <c r="B86" s="7">
        <v>43606</v>
      </c>
      <c r="C86" s="8" t="s">
        <v>104</v>
      </c>
      <c r="D86" s="8" t="s">
        <v>42</v>
      </c>
      <c r="E86" s="9">
        <v>840</v>
      </c>
      <c r="F86" s="9">
        <v>320</v>
      </c>
      <c r="G86" s="9">
        <v>270</v>
      </c>
      <c r="H86" s="9">
        <f t="shared" si="0"/>
        <v>1430</v>
      </c>
      <c r="I86" s="8" t="s">
        <v>111</v>
      </c>
    </row>
    <row r="87" spans="1:9" ht="33.75" outlineLevel="2" x14ac:dyDescent="0.25">
      <c r="A87" s="6">
        <v>331</v>
      </c>
      <c r="B87" s="7">
        <v>43613</v>
      </c>
      <c r="C87" s="8" t="s">
        <v>104</v>
      </c>
      <c r="D87" s="8" t="s">
        <v>42</v>
      </c>
      <c r="E87" s="9">
        <v>0</v>
      </c>
      <c r="F87" s="9">
        <v>120</v>
      </c>
      <c r="G87" s="9">
        <v>70</v>
      </c>
      <c r="H87" s="9">
        <f t="shared" si="0"/>
        <v>190</v>
      </c>
      <c r="I87" s="8" t="s">
        <v>112</v>
      </c>
    </row>
    <row r="88" spans="1:9" outlineLevel="1" x14ac:dyDescent="0.25">
      <c r="A88" s="11"/>
      <c r="B88" s="12"/>
      <c r="C88" s="13" t="s">
        <v>113</v>
      </c>
      <c r="D88" s="14"/>
      <c r="E88" s="15">
        <f>SUBTOTAL(9,E80:E87)</f>
        <v>2100</v>
      </c>
      <c r="F88" s="15">
        <f>SUBTOTAL(9,F80:F87)</f>
        <v>1500</v>
      </c>
      <c r="G88" s="15">
        <f>SUBTOTAL(9,G80:G87)</f>
        <v>1140</v>
      </c>
      <c r="H88" s="15">
        <f>SUBTOTAL(9,H80:H87)</f>
        <v>4740</v>
      </c>
      <c r="I88" s="14"/>
    </row>
    <row r="89" spans="1:9" ht="33.75" outlineLevel="2" x14ac:dyDescent="0.25">
      <c r="A89" s="16">
        <v>273</v>
      </c>
      <c r="B89" s="17">
        <v>43592</v>
      </c>
      <c r="C89" s="18" t="s">
        <v>114</v>
      </c>
      <c r="D89" s="18" t="s">
        <v>38</v>
      </c>
      <c r="E89" s="19">
        <v>0</v>
      </c>
      <c r="F89" s="19">
        <v>120</v>
      </c>
      <c r="G89" s="19">
        <v>156.69999999999999</v>
      </c>
      <c r="H89" s="19">
        <f t="shared" si="0"/>
        <v>276.7</v>
      </c>
      <c r="I89" s="18" t="s">
        <v>115</v>
      </c>
    </row>
    <row r="90" spans="1:9" outlineLevel="1" x14ac:dyDescent="0.25">
      <c r="A90" s="11"/>
      <c r="B90" s="12"/>
      <c r="C90" s="13" t="s">
        <v>116</v>
      </c>
      <c r="D90" s="14"/>
      <c r="E90" s="15">
        <f>SUBTOTAL(9,E89:E89)</f>
        <v>0</v>
      </c>
      <c r="F90" s="15">
        <f>SUBTOTAL(9,F89:F89)</f>
        <v>120</v>
      </c>
      <c r="G90" s="15">
        <f>SUBTOTAL(9,G89:G89)</f>
        <v>156.69999999999999</v>
      </c>
      <c r="H90" s="15">
        <f>SUBTOTAL(9,H89:H89)</f>
        <v>276.7</v>
      </c>
      <c r="I90" s="14"/>
    </row>
    <row r="91" spans="1:9" ht="22.5" outlineLevel="2" x14ac:dyDescent="0.25">
      <c r="A91" s="16">
        <v>290</v>
      </c>
      <c r="B91" s="17" t="s">
        <v>84</v>
      </c>
      <c r="C91" s="18" t="s">
        <v>117</v>
      </c>
      <c r="D91" s="18" t="s">
        <v>42</v>
      </c>
      <c r="E91" s="19">
        <v>0</v>
      </c>
      <c r="F91" s="19">
        <v>0</v>
      </c>
      <c r="G91" s="19">
        <v>0</v>
      </c>
      <c r="H91" s="19">
        <f t="shared" si="0"/>
        <v>0</v>
      </c>
      <c r="I91" s="18" t="s">
        <v>85</v>
      </c>
    </row>
    <row r="92" spans="1:9" outlineLevel="1" x14ac:dyDescent="0.25">
      <c r="A92" s="11"/>
      <c r="B92" s="12"/>
      <c r="C92" s="13" t="s">
        <v>118</v>
      </c>
      <c r="D92" s="14"/>
      <c r="E92" s="15">
        <f>SUBTOTAL(9,E91:E91)</f>
        <v>0</v>
      </c>
      <c r="F92" s="15">
        <f>SUBTOTAL(9,F91:F91)</f>
        <v>0</v>
      </c>
      <c r="G92" s="15">
        <f>SUBTOTAL(9,G91:G91)</f>
        <v>0</v>
      </c>
      <c r="H92" s="15">
        <f>SUBTOTAL(9,H91:H91)</f>
        <v>0</v>
      </c>
      <c r="I92" s="14"/>
    </row>
    <row r="93" spans="1:9" ht="33.75" outlineLevel="2" x14ac:dyDescent="0.25">
      <c r="A93" s="16">
        <v>328</v>
      </c>
      <c r="B93" s="17">
        <v>43613</v>
      </c>
      <c r="C93" s="18" t="s">
        <v>119</v>
      </c>
      <c r="D93" s="18" t="s">
        <v>38</v>
      </c>
      <c r="E93" s="19">
        <v>250</v>
      </c>
      <c r="F93" s="19">
        <v>180</v>
      </c>
      <c r="G93" s="19">
        <f>2*35</f>
        <v>70</v>
      </c>
      <c r="H93" s="19">
        <f>SUM(E93:G93)</f>
        <v>500</v>
      </c>
      <c r="I93" s="18" t="s">
        <v>120</v>
      </c>
    </row>
    <row r="94" spans="1:9" outlineLevel="1" x14ac:dyDescent="0.25">
      <c r="A94" s="11"/>
      <c r="B94" s="12"/>
      <c r="C94" s="13" t="s">
        <v>121</v>
      </c>
      <c r="D94" s="14"/>
      <c r="E94" s="15">
        <f>SUBTOTAL(9,E93:E93)</f>
        <v>250</v>
      </c>
      <c r="F94" s="15">
        <f>SUBTOTAL(9,F93:F93)</f>
        <v>180</v>
      </c>
      <c r="G94" s="15">
        <f>SUBTOTAL(9,G93:G93)</f>
        <v>70</v>
      </c>
      <c r="H94" s="15">
        <f>SUBTOTAL(9,H93:H93)</f>
        <v>500</v>
      </c>
      <c r="I94" s="14"/>
    </row>
    <row r="95" spans="1:9" ht="33.75" outlineLevel="2" x14ac:dyDescent="0.25">
      <c r="A95" s="16">
        <v>299</v>
      </c>
      <c r="B95" s="17">
        <v>43599</v>
      </c>
      <c r="C95" s="18" t="s">
        <v>122</v>
      </c>
      <c r="D95" s="18" t="s">
        <v>38</v>
      </c>
      <c r="E95" s="19">
        <v>250</v>
      </c>
      <c r="F95" s="19">
        <v>240</v>
      </c>
      <c r="G95" s="19">
        <v>0</v>
      </c>
      <c r="H95" s="19">
        <f t="shared" si="0"/>
        <v>490</v>
      </c>
      <c r="I95" s="18" t="s">
        <v>123</v>
      </c>
    </row>
    <row r="96" spans="1:9" outlineLevel="1" x14ac:dyDescent="0.25">
      <c r="A96" s="11"/>
      <c r="B96" s="12"/>
      <c r="C96" s="13" t="s">
        <v>124</v>
      </c>
      <c r="D96" s="14"/>
      <c r="E96" s="15">
        <f>SUBTOTAL(9,E95:E95)</f>
        <v>250</v>
      </c>
      <c r="F96" s="15">
        <f>SUBTOTAL(9,F95:F95)</f>
        <v>240</v>
      </c>
      <c r="G96" s="15">
        <f>SUBTOTAL(9,G95:G95)</f>
        <v>0</v>
      </c>
      <c r="H96" s="15">
        <f>SUBTOTAL(9,H95:H95)</f>
        <v>490</v>
      </c>
      <c r="I96" s="14"/>
    </row>
    <row r="97" spans="1:9" ht="56.25" outlineLevel="2" x14ac:dyDescent="0.25">
      <c r="A97" s="16">
        <v>291</v>
      </c>
      <c r="B97" s="17">
        <v>43599</v>
      </c>
      <c r="C97" s="18" t="s">
        <v>125</v>
      </c>
      <c r="D97" s="18" t="s">
        <v>42</v>
      </c>
      <c r="E97" s="19">
        <v>500</v>
      </c>
      <c r="F97" s="19">
        <v>300</v>
      </c>
      <c r="G97" s="19">
        <v>499.3</v>
      </c>
      <c r="H97" s="19">
        <f t="shared" si="0"/>
        <v>1299.3</v>
      </c>
      <c r="I97" s="18" t="s">
        <v>126</v>
      </c>
    </row>
    <row r="98" spans="1:9" ht="33.75" outlineLevel="2" x14ac:dyDescent="0.25">
      <c r="A98" s="6">
        <v>295</v>
      </c>
      <c r="B98" s="7">
        <v>43599</v>
      </c>
      <c r="C98" s="8" t="s">
        <v>125</v>
      </c>
      <c r="D98" s="8" t="s">
        <v>42</v>
      </c>
      <c r="E98" s="9">
        <v>0</v>
      </c>
      <c r="F98" s="9">
        <v>60</v>
      </c>
      <c r="G98" s="9">
        <v>105</v>
      </c>
      <c r="H98" s="9">
        <f t="shared" si="0"/>
        <v>165</v>
      </c>
      <c r="I98" s="8" t="s">
        <v>127</v>
      </c>
    </row>
    <row r="99" spans="1:9" ht="33.75" outlineLevel="2" x14ac:dyDescent="0.25">
      <c r="A99" s="6">
        <v>315</v>
      </c>
      <c r="B99" s="7">
        <v>43606</v>
      </c>
      <c r="C99" s="8" t="s">
        <v>125</v>
      </c>
      <c r="D99" s="8" t="s">
        <v>42</v>
      </c>
      <c r="E99" s="9">
        <v>0</v>
      </c>
      <c r="F99" s="9">
        <v>60</v>
      </c>
      <c r="G99" s="9">
        <v>105</v>
      </c>
      <c r="H99" s="9">
        <f t="shared" si="0"/>
        <v>165</v>
      </c>
      <c r="I99" s="8" t="s">
        <v>128</v>
      </c>
    </row>
    <row r="100" spans="1:9" ht="33.75" outlineLevel="2" x14ac:dyDescent="0.25">
      <c r="A100" s="6">
        <v>342</v>
      </c>
      <c r="B100" s="7">
        <v>43613</v>
      </c>
      <c r="C100" s="8" t="s">
        <v>125</v>
      </c>
      <c r="D100" s="8" t="s">
        <v>42</v>
      </c>
      <c r="E100" s="9">
        <v>0</v>
      </c>
      <c r="F100" s="9">
        <v>120</v>
      </c>
      <c r="G100" s="9">
        <v>399.3</v>
      </c>
      <c r="H100" s="9">
        <f t="shared" si="0"/>
        <v>519.29999999999995</v>
      </c>
      <c r="I100" s="8" t="s">
        <v>129</v>
      </c>
    </row>
    <row r="101" spans="1:9" outlineLevel="1" x14ac:dyDescent="0.25">
      <c r="A101" s="11"/>
      <c r="B101" s="12"/>
      <c r="C101" s="13" t="s">
        <v>130</v>
      </c>
      <c r="D101" s="14"/>
      <c r="E101" s="15">
        <f>SUBTOTAL(9,E97:E100)</f>
        <v>500</v>
      </c>
      <c r="F101" s="15">
        <f>SUBTOTAL(9,F97:F100)</f>
        <v>540</v>
      </c>
      <c r="G101" s="15">
        <f>SUBTOTAL(9,G97:G100)</f>
        <v>1108.5999999999999</v>
      </c>
      <c r="H101" s="15">
        <f>SUBTOTAL(9,H97:H100)</f>
        <v>2148.6</v>
      </c>
      <c r="I101" s="14"/>
    </row>
    <row r="102" spans="1:9" ht="33.75" outlineLevel="2" x14ac:dyDescent="0.25">
      <c r="A102" s="16">
        <v>343</v>
      </c>
      <c r="B102" s="17">
        <v>43613</v>
      </c>
      <c r="C102" s="18" t="s">
        <v>131</v>
      </c>
      <c r="D102" s="18" t="s">
        <v>38</v>
      </c>
      <c r="E102" s="19">
        <v>0</v>
      </c>
      <c r="F102" s="19">
        <v>120</v>
      </c>
      <c r="G102" s="19">
        <v>412.50000000000006</v>
      </c>
      <c r="H102" s="19">
        <f t="shared" si="0"/>
        <v>532.5</v>
      </c>
      <c r="I102" s="18" t="s">
        <v>132</v>
      </c>
    </row>
    <row r="103" spans="1:9" outlineLevel="1" x14ac:dyDescent="0.25">
      <c r="A103" s="11"/>
      <c r="B103" s="12"/>
      <c r="C103" s="13" t="s">
        <v>133</v>
      </c>
      <c r="D103" s="14"/>
      <c r="E103" s="15">
        <f>SUBTOTAL(9,E102:E102)</f>
        <v>0</v>
      </c>
      <c r="F103" s="15">
        <f>SUBTOTAL(9,F102:F102)</f>
        <v>120</v>
      </c>
      <c r="G103" s="15">
        <f>SUBTOTAL(9,G102:G102)</f>
        <v>412.50000000000006</v>
      </c>
      <c r="H103" s="15">
        <f>SUBTOTAL(9,H102:H102)</f>
        <v>532.5</v>
      </c>
      <c r="I103" s="14"/>
    </row>
    <row r="104" spans="1:9" ht="33.75" outlineLevel="2" x14ac:dyDescent="0.25">
      <c r="A104" s="16">
        <v>278</v>
      </c>
      <c r="B104" s="17">
        <v>43592</v>
      </c>
      <c r="C104" s="18" t="s">
        <v>134</v>
      </c>
      <c r="D104" s="18" t="s">
        <v>42</v>
      </c>
      <c r="E104" s="19">
        <v>0</v>
      </c>
      <c r="F104" s="19">
        <v>120</v>
      </c>
      <c r="G104" s="19">
        <v>105</v>
      </c>
      <c r="H104" s="19">
        <f t="shared" si="0"/>
        <v>225</v>
      </c>
      <c r="I104" s="18" t="s">
        <v>135</v>
      </c>
    </row>
    <row r="105" spans="1:9" ht="33.75" outlineLevel="2" x14ac:dyDescent="0.25">
      <c r="A105" s="6">
        <v>279</v>
      </c>
      <c r="B105" s="7">
        <v>43592</v>
      </c>
      <c r="C105" s="8" t="s">
        <v>134</v>
      </c>
      <c r="D105" s="8" t="s">
        <v>42</v>
      </c>
      <c r="E105" s="9">
        <v>0</v>
      </c>
      <c r="F105" s="9">
        <v>120</v>
      </c>
      <c r="G105" s="9">
        <v>105</v>
      </c>
      <c r="H105" s="9">
        <f t="shared" si="0"/>
        <v>225</v>
      </c>
      <c r="I105" s="8" t="s">
        <v>136</v>
      </c>
    </row>
    <row r="106" spans="1:9" ht="33.75" outlineLevel="2" x14ac:dyDescent="0.25">
      <c r="A106" s="6">
        <v>310</v>
      </c>
      <c r="B106" s="7">
        <v>43606</v>
      </c>
      <c r="C106" s="8" t="s">
        <v>134</v>
      </c>
      <c r="D106" s="8" t="s">
        <v>42</v>
      </c>
      <c r="E106" s="9">
        <v>0</v>
      </c>
      <c r="F106" s="9">
        <v>120</v>
      </c>
      <c r="G106" s="9">
        <v>105</v>
      </c>
      <c r="H106" s="9">
        <f t="shared" si="0"/>
        <v>225</v>
      </c>
      <c r="I106" s="8" t="s">
        <v>137</v>
      </c>
    </row>
    <row r="107" spans="1:9" ht="33.75" outlineLevel="2" x14ac:dyDescent="0.25">
      <c r="A107" s="6">
        <v>316</v>
      </c>
      <c r="B107" s="7">
        <v>43606</v>
      </c>
      <c r="C107" s="8" t="s">
        <v>134</v>
      </c>
      <c r="D107" s="8" t="s">
        <v>42</v>
      </c>
      <c r="E107" s="9">
        <v>0</v>
      </c>
      <c r="F107" s="9">
        <v>120</v>
      </c>
      <c r="G107" s="9">
        <v>235.9</v>
      </c>
      <c r="H107" s="9">
        <f t="shared" si="0"/>
        <v>355.9</v>
      </c>
      <c r="I107" s="8" t="s">
        <v>138</v>
      </c>
    </row>
    <row r="108" spans="1:9" ht="45" outlineLevel="2" x14ac:dyDescent="0.25">
      <c r="A108" s="6">
        <v>329</v>
      </c>
      <c r="B108" s="7">
        <v>43613</v>
      </c>
      <c r="C108" s="8" t="s">
        <v>134</v>
      </c>
      <c r="D108" s="8" t="s">
        <v>42</v>
      </c>
      <c r="E108" s="9">
        <v>840</v>
      </c>
      <c r="F108" s="9">
        <v>400</v>
      </c>
      <c r="G108" s="9">
        <v>425</v>
      </c>
      <c r="H108" s="9">
        <f t="shared" si="0"/>
        <v>1665</v>
      </c>
      <c r="I108" s="8" t="s">
        <v>139</v>
      </c>
    </row>
    <row r="109" spans="1:9" ht="33.75" outlineLevel="2" x14ac:dyDescent="0.25">
      <c r="A109" s="6">
        <v>330</v>
      </c>
      <c r="B109" s="7">
        <v>43613</v>
      </c>
      <c r="C109" s="8" t="s">
        <v>134</v>
      </c>
      <c r="D109" s="8" t="s">
        <v>42</v>
      </c>
      <c r="E109" s="9">
        <v>0</v>
      </c>
      <c r="F109" s="9">
        <v>120</v>
      </c>
      <c r="G109" s="9">
        <v>105</v>
      </c>
      <c r="H109" s="9">
        <f t="shared" si="0"/>
        <v>225</v>
      </c>
      <c r="I109" s="8" t="s">
        <v>140</v>
      </c>
    </row>
    <row r="110" spans="1:9" outlineLevel="1" x14ac:dyDescent="0.25">
      <c r="A110" s="11"/>
      <c r="B110" s="12"/>
      <c r="C110" s="13" t="s">
        <v>141</v>
      </c>
      <c r="D110" s="14"/>
      <c r="E110" s="15">
        <f>SUBTOTAL(9,E104:E109)</f>
        <v>840</v>
      </c>
      <c r="F110" s="15">
        <f>SUBTOTAL(9,F104:F109)</f>
        <v>1000</v>
      </c>
      <c r="G110" s="15">
        <f>SUBTOTAL(9,G104:G109)</f>
        <v>1080.9000000000001</v>
      </c>
      <c r="H110" s="15">
        <f>SUBTOTAL(9,H104:H109)</f>
        <v>2920.9</v>
      </c>
      <c r="I110" s="14"/>
    </row>
    <row r="111" spans="1:9" ht="33.75" outlineLevel="2" x14ac:dyDescent="0.25">
      <c r="A111" s="16">
        <v>271</v>
      </c>
      <c r="B111" s="17">
        <v>43592</v>
      </c>
      <c r="C111" s="18" t="s">
        <v>142</v>
      </c>
      <c r="D111" s="18" t="s">
        <v>42</v>
      </c>
      <c r="E111" s="19">
        <v>0</v>
      </c>
      <c r="F111" s="19">
        <v>120</v>
      </c>
      <c r="G111" s="19">
        <v>105</v>
      </c>
      <c r="H111" s="19">
        <f t="shared" si="0"/>
        <v>225</v>
      </c>
      <c r="I111" s="18" t="s">
        <v>143</v>
      </c>
    </row>
    <row r="112" spans="1:9" ht="33.75" outlineLevel="2" x14ac:dyDescent="0.25">
      <c r="A112" s="6">
        <v>284</v>
      </c>
      <c r="B112" s="7">
        <v>43599</v>
      </c>
      <c r="C112" s="8" t="s">
        <v>142</v>
      </c>
      <c r="D112" s="8" t="s">
        <v>42</v>
      </c>
      <c r="E112" s="9">
        <v>0</v>
      </c>
      <c r="F112" s="9">
        <v>120</v>
      </c>
      <c r="G112" s="9">
        <v>106.1</v>
      </c>
      <c r="H112" s="9">
        <f t="shared" si="0"/>
        <v>226.1</v>
      </c>
      <c r="I112" s="8" t="s">
        <v>144</v>
      </c>
    </row>
    <row r="113" spans="1:9" ht="33.75" outlineLevel="2" x14ac:dyDescent="0.25">
      <c r="A113" s="6">
        <v>285</v>
      </c>
      <c r="B113" s="7">
        <v>43599</v>
      </c>
      <c r="C113" s="8" t="s">
        <v>142</v>
      </c>
      <c r="D113" s="8" t="s">
        <v>42</v>
      </c>
      <c r="E113" s="9">
        <v>0</v>
      </c>
      <c r="F113" s="9">
        <v>120</v>
      </c>
      <c r="G113" s="9">
        <v>106.1</v>
      </c>
      <c r="H113" s="9">
        <f t="shared" si="0"/>
        <v>226.1</v>
      </c>
      <c r="I113" s="8" t="s">
        <v>145</v>
      </c>
    </row>
    <row r="114" spans="1:9" ht="33.75" outlineLevel="2" x14ac:dyDescent="0.25">
      <c r="A114" s="6">
        <v>317</v>
      </c>
      <c r="B114" s="7">
        <v>43606</v>
      </c>
      <c r="C114" s="8" t="s">
        <v>142</v>
      </c>
      <c r="D114" s="8" t="s">
        <v>42</v>
      </c>
      <c r="E114" s="9">
        <v>0</v>
      </c>
      <c r="F114" s="9">
        <v>120</v>
      </c>
      <c r="G114" s="9">
        <v>106.1</v>
      </c>
      <c r="H114" s="9">
        <f t="shared" si="0"/>
        <v>226.1</v>
      </c>
      <c r="I114" s="8" t="s">
        <v>146</v>
      </c>
    </row>
    <row r="115" spans="1:9" ht="33.75" outlineLevel="2" x14ac:dyDescent="0.25">
      <c r="A115" s="6">
        <v>319</v>
      </c>
      <c r="B115" s="7">
        <v>43606</v>
      </c>
      <c r="C115" s="8" t="s">
        <v>142</v>
      </c>
      <c r="D115" s="8" t="s">
        <v>42</v>
      </c>
      <c r="E115" s="9">
        <v>0</v>
      </c>
      <c r="F115" s="9">
        <v>120</v>
      </c>
      <c r="G115" s="9">
        <v>106.1</v>
      </c>
      <c r="H115" s="9">
        <f t="shared" si="0"/>
        <v>226.1</v>
      </c>
      <c r="I115" s="8" t="s">
        <v>147</v>
      </c>
    </row>
    <row r="116" spans="1:9" ht="33.75" outlineLevel="2" x14ac:dyDescent="0.25">
      <c r="A116" s="6">
        <v>320</v>
      </c>
      <c r="B116" s="7">
        <v>43606</v>
      </c>
      <c r="C116" s="8" t="s">
        <v>142</v>
      </c>
      <c r="D116" s="8" t="s">
        <v>42</v>
      </c>
      <c r="E116" s="9">
        <v>0</v>
      </c>
      <c r="F116" s="9">
        <v>120</v>
      </c>
      <c r="G116" s="9">
        <v>106.1</v>
      </c>
      <c r="H116" s="9">
        <f t="shared" si="0"/>
        <v>226.1</v>
      </c>
      <c r="I116" s="8" t="s">
        <v>148</v>
      </c>
    </row>
    <row r="117" spans="1:9" ht="33.75" outlineLevel="2" x14ac:dyDescent="0.25">
      <c r="A117" s="6">
        <v>338</v>
      </c>
      <c r="B117" s="7">
        <v>43613</v>
      </c>
      <c r="C117" s="8" t="s">
        <v>142</v>
      </c>
      <c r="D117" s="8" t="s">
        <v>42</v>
      </c>
      <c r="E117" s="9">
        <v>0</v>
      </c>
      <c r="F117" s="9">
        <v>120</v>
      </c>
      <c r="G117" s="9">
        <v>106.1</v>
      </c>
      <c r="H117" s="9">
        <f t="shared" si="0"/>
        <v>226.1</v>
      </c>
      <c r="I117" s="8" t="s">
        <v>149</v>
      </c>
    </row>
    <row r="118" spans="1:9" outlineLevel="1" x14ac:dyDescent="0.25">
      <c r="A118" s="11"/>
      <c r="B118" s="12"/>
      <c r="C118" s="13" t="s">
        <v>150</v>
      </c>
      <c r="D118" s="14"/>
      <c r="E118" s="15">
        <f>SUBTOTAL(9,E111:E117)</f>
        <v>0</v>
      </c>
      <c r="F118" s="15">
        <f>SUBTOTAL(9,F111:F117)</f>
        <v>840</v>
      </c>
      <c r="G118" s="15">
        <f>SUBTOTAL(9,G111:G117)</f>
        <v>741.6</v>
      </c>
      <c r="H118" s="15">
        <f>SUBTOTAL(9,H111:H117)</f>
        <v>1581.6</v>
      </c>
      <c r="I118" s="14"/>
    </row>
    <row r="119" spans="1:9" x14ac:dyDescent="0.25">
      <c r="A119" s="11"/>
      <c r="B119" s="12"/>
      <c r="C119" s="20" t="s">
        <v>151</v>
      </c>
      <c r="D119" s="14"/>
      <c r="E119" s="15">
        <f>SUBTOTAL(9,E28:E117)</f>
        <v>12390</v>
      </c>
      <c r="F119" s="15">
        <f>SUBTOTAL(9,F28:F117)</f>
        <v>12360</v>
      </c>
      <c r="G119" s="15">
        <f>SUBTOTAL(9,G28:G117)</f>
        <v>14497.460000000003</v>
      </c>
      <c r="H119" s="15">
        <f>SUBTOTAL(9,H28:H117)</f>
        <v>39247.459999999992</v>
      </c>
      <c r="I119" s="14"/>
    </row>
    <row r="123" spans="1:9" x14ac:dyDescent="0.25">
      <c r="A123" s="33" t="s">
        <v>152</v>
      </c>
      <c r="B123" s="34"/>
      <c r="C123" s="34"/>
      <c r="D123" s="34"/>
      <c r="E123" s="34"/>
      <c r="F123" s="34"/>
      <c r="G123" s="34"/>
      <c r="H123" s="35"/>
    </row>
    <row r="124" spans="1:9" x14ac:dyDescent="0.25">
      <c r="A124" s="25"/>
      <c r="B124" s="26"/>
      <c r="C124" s="26"/>
      <c r="D124" s="20" t="s">
        <v>35</v>
      </c>
      <c r="E124" s="27">
        <f>E22</f>
        <v>5150</v>
      </c>
      <c r="F124" s="27">
        <f t="shared" ref="F124:H124" si="1">F22</f>
        <v>2600</v>
      </c>
      <c r="G124" s="27">
        <f t="shared" si="1"/>
        <v>1527.8899999999999</v>
      </c>
      <c r="H124" s="27">
        <f t="shared" si="1"/>
        <v>9277.89</v>
      </c>
    </row>
    <row r="125" spans="1:9" x14ac:dyDescent="0.25">
      <c r="A125" s="25"/>
      <c r="B125" s="26"/>
      <c r="C125" s="26"/>
      <c r="D125" s="20" t="s">
        <v>151</v>
      </c>
      <c r="E125" s="27">
        <f>E119</f>
        <v>12390</v>
      </c>
      <c r="F125" s="27">
        <f t="shared" ref="F125:H125" si="2">F119</f>
        <v>12360</v>
      </c>
      <c r="G125" s="27">
        <f t="shared" si="2"/>
        <v>14497.460000000003</v>
      </c>
      <c r="H125" s="27">
        <f t="shared" si="2"/>
        <v>39247.459999999992</v>
      </c>
    </row>
    <row r="126" spans="1:9" x14ac:dyDescent="0.25">
      <c r="A126" s="25"/>
      <c r="B126" s="26"/>
      <c r="C126" s="26"/>
      <c r="D126" s="20" t="s">
        <v>153</v>
      </c>
      <c r="E126" s="27">
        <f t="shared" ref="E126:G126" si="3">SUM(E124:E125)</f>
        <v>17540</v>
      </c>
      <c r="F126" s="27">
        <f t="shared" si="3"/>
        <v>14960</v>
      </c>
      <c r="G126" s="27">
        <f t="shared" si="3"/>
        <v>16025.350000000002</v>
      </c>
      <c r="H126" s="27">
        <f>SUM(H124:H125)</f>
        <v>48525.349999999991</v>
      </c>
    </row>
    <row r="128" spans="1:9" x14ac:dyDescent="0.25">
      <c r="A128" s="28" t="s">
        <v>154</v>
      </c>
    </row>
  </sheetData>
  <mergeCells count="4">
    <mergeCell ref="A2:I2"/>
    <mergeCell ref="A3:I3"/>
    <mergeCell ref="A25:I25"/>
    <mergeCell ref="A123:H123"/>
  </mergeCells>
  <conditionalFormatting sqref="A23:G24">
    <cfRule type="expression" dxfId="6" priority="12">
      <formula>OR(#REF!="",AND(#REF!&lt;&gt;"",#REF!=""))</formula>
    </cfRule>
  </conditionalFormatting>
  <conditionalFormatting sqref="A23:G24">
    <cfRule type="expression" priority="13">
      <formula>OR(#REF!="",AND(#REF!&lt;&gt;"",#REF!=""))</formula>
    </cfRule>
  </conditionalFormatting>
  <conditionalFormatting sqref="I23:I24">
    <cfRule type="expression" dxfId="5" priority="10">
      <formula>OR(#REF!="",AND(#REF!&lt;&gt;"",#REF!=""))</formula>
    </cfRule>
  </conditionalFormatting>
  <conditionalFormatting sqref="I23:I24 A124:D126">
    <cfRule type="expression" priority="11">
      <formula>OR(#REF!="",AND(#REF!&lt;&gt;"",#REF!=""))</formula>
    </cfRule>
  </conditionalFormatting>
  <conditionalFormatting sqref="A124:D126">
    <cfRule type="expression" dxfId="4" priority="9">
      <formula>OR(#REF!="",AND(#REF!&lt;&gt;"",#REF!=""))</formula>
    </cfRule>
  </conditionalFormatting>
  <conditionalFormatting sqref="E126:H126 E124:H124">
    <cfRule type="expression" dxfId="3" priority="7">
      <formula>OR(#REF!="",AND(#REF!&lt;&gt;"",#REF!=""))</formula>
    </cfRule>
  </conditionalFormatting>
  <conditionalFormatting sqref="E126:H126 E124:H124">
    <cfRule type="expression" priority="8">
      <formula>OR(#REF!="",AND(#REF!&lt;&gt;"",#REF!=""))</formula>
    </cfRule>
  </conditionalFormatting>
  <conditionalFormatting sqref="E125:H125">
    <cfRule type="expression" dxfId="2" priority="5">
      <formula>OR(#REF!="",AND(#REF!&lt;&gt;"",#REF!=""))</formula>
    </cfRule>
  </conditionalFormatting>
  <conditionalFormatting sqref="E125:H125">
    <cfRule type="expression" priority="6">
      <formula>OR(#REF!="",AND(#REF!&lt;&gt;"",#REF!=""))</formula>
    </cfRule>
  </conditionalFormatting>
  <conditionalFormatting sqref="C22">
    <cfRule type="expression" priority="4">
      <formula>OR(#REF!="",AND(#REF!&lt;&gt;"",#REF!=""))</formula>
    </cfRule>
  </conditionalFormatting>
  <conditionalFormatting sqref="C22">
    <cfRule type="expression" dxfId="1" priority="3">
      <formula>OR(#REF!="",AND(#REF!&lt;&gt;"",#REF!=""))</formula>
    </cfRule>
  </conditionalFormatting>
  <conditionalFormatting sqref="C119">
    <cfRule type="expression" priority="2">
      <formula>OR(#REF!="",AND(#REF!&lt;&gt;"",#REF!=""))</formula>
    </cfRule>
  </conditionalFormatting>
  <conditionalFormatting sqref="C119">
    <cfRule type="expression" dxfId="0" priority="1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81" fitToHeight="0" orientation="landscape" horizontalDpi="4294967295" verticalDpi="4294967295" r:id="rId1"/>
  <rowBreaks count="7" manualBreakCount="7">
    <brk id="24" max="16383" man="1"/>
    <brk id="43" max="16383" man="1"/>
    <brk id="57" max="16383" man="1"/>
    <brk id="73" max="16383" man="1"/>
    <brk id="90" max="16383" man="1"/>
    <brk id="101" max="8" man="1"/>
    <brk id="1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dcterms:created xsi:type="dcterms:W3CDTF">2019-06-25T13:51:40Z</dcterms:created>
  <dcterms:modified xsi:type="dcterms:W3CDTF">2019-07-01T16:26:09Z</dcterms:modified>
</cp:coreProperties>
</file>