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Mar" sheetId="9" r:id="rId1"/>
    <sheet name="Acumulado2022" sheetId="6" r:id="rId2"/>
  </sheets>
  <externalReferences>
    <externalReference r:id="rId3"/>
  </externalReferences>
  <definedNames>
    <definedName name="_xlnm._FilterDatabase" localSheetId="1" hidden="1">Acumulado2022!$A$10:$O$35</definedName>
    <definedName name="_xlnm._FilterDatabase" localSheetId="0" hidden="1">Mar!$A$10:$O$31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6" l="1"/>
  <c r="M36" i="6"/>
  <c r="L36" i="6"/>
  <c r="K36" i="6"/>
  <c r="N34" i="6"/>
  <c r="M34" i="6"/>
  <c r="L34" i="6"/>
  <c r="K34" i="6"/>
  <c r="N32" i="6"/>
  <c r="M32" i="6"/>
  <c r="L32" i="6"/>
  <c r="K32" i="6"/>
  <c r="N30" i="6"/>
  <c r="M30" i="6"/>
  <c r="L30" i="6"/>
  <c r="K30" i="6"/>
  <c r="N26" i="6"/>
  <c r="M26" i="6"/>
  <c r="L26" i="6"/>
  <c r="K26" i="6"/>
  <c r="N24" i="6"/>
  <c r="M24" i="6"/>
  <c r="L24" i="6"/>
  <c r="K24" i="6"/>
  <c r="N16" i="6"/>
  <c r="M16" i="6"/>
  <c r="L16" i="6"/>
  <c r="K16" i="6"/>
  <c r="N14" i="6"/>
  <c r="M14" i="6"/>
  <c r="L14" i="6"/>
  <c r="K14" i="6"/>
  <c r="N12" i="6"/>
  <c r="N37" i="6" s="1"/>
  <c r="F42" i="6" s="1"/>
  <c r="M12" i="6"/>
  <c r="M37" i="6" s="1"/>
  <c r="L12" i="6"/>
  <c r="L37" i="6" s="1"/>
  <c r="K12" i="6"/>
  <c r="K37" i="6" s="1"/>
  <c r="F38" i="9"/>
  <c r="N32" i="9"/>
  <c r="M32" i="9"/>
  <c r="L32" i="9"/>
  <c r="K32" i="9"/>
  <c r="N30" i="9"/>
  <c r="M30" i="9"/>
  <c r="L30" i="9"/>
  <c r="K30" i="9"/>
  <c r="N28" i="9"/>
  <c r="M28" i="9"/>
  <c r="L28" i="9"/>
  <c r="K28" i="9"/>
  <c r="N26" i="9"/>
  <c r="M26" i="9"/>
  <c r="L26" i="9"/>
  <c r="K26" i="9"/>
  <c r="N24" i="9"/>
  <c r="M24" i="9"/>
  <c r="L24" i="9"/>
  <c r="K24" i="9"/>
  <c r="N22" i="9"/>
  <c r="M22" i="9"/>
  <c r="L22" i="9"/>
  <c r="K22" i="9"/>
  <c r="N16" i="9"/>
  <c r="M16" i="9"/>
  <c r="L16" i="9"/>
  <c r="K16" i="9"/>
  <c r="N14" i="9"/>
  <c r="M14" i="9"/>
  <c r="L14" i="9"/>
  <c r="K14" i="9"/>
  <c r="N12" i="9"/>
  <c r="N33" i="9" s="1"/>
  <c r="M12" i="9"/>
  <c r="M33" i="9" s="1"/>
  <c r="L12" i="9"/>
  <c r="L33" i="9" s="1"/>
  <c r="K12" i="9"/>
  <c r="K33" i="9" s="1"/>
  <c r="D23" i="6" l="1"/>
  <c r="D22" i="6"/>
  <c r="D21" i="6"/>
  <c r="D25" i="6"/>
  <c r="D31" i="6"/>
  <c r="D35" i="6"/>
  <c r="D29" i="6"/>
  <c r="D15" i="6"/>
  <c r="D11" i="6"/>
  <c r="D20" i="6"/>
  <c r="D19" i="6"/>
  <c r="D33" i="6"/>
  <c r="D13" i="6"/>
  <c r="D18" i="6" l="1"/>
  <c r="D17" i="6"/>
  <c r="D28" i="6"/>
  <c r="D27" i="6"/>
  <c r="F39" i="9" l="1"/>
  <c r="F43" i="6"/>
</calcChain>
</file>

<file path=xl/sharedStrings.xml><?xml version="1.0" encoding="utf-8"?>
<sst xmlns="http://schemas.openxmlformats.org/spreadsheetml/2006/main" count="272" uniqueCount="88">
  <si>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</si>
  <si>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</si>
  <si>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</si>
  <si>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</si>
  <si>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</si>
  <si>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</si>
  <si>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</si>
  <si>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</si>
  <si>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</si>
  <si>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</si>
  <si>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</si>
  <si>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</si>
  <si>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</si>
  <si>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</si>
  <si>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</si>
  <si>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</si>
  <si>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</si>
  <si>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</si>
  <si>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</si>
  <si>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</si>
  <si>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</si>
  <si>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</si>
  <si>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RESUMO DE ACUMULADO 2022</t>
  </si>
  <si>
    <t>Patricia Figueiredo Sarquis Herden</t>
  </si>
  <si>
    <t>Florianópolis -&gt; Brasília -&gt; São Paulo (CGH)</t>
  </si>
  <si>
    <t>Gol</t>
  </si>
  <si>
    <t>CMNSRB</t>
  </si>
  <si>
    <t>17/02 08h 18h - Reunião Fórum Presidentes;
18/02 09h 13h - Reunião Plenária Ampliada do CAU/BR;
18/02 14h 18h - Reunião CAU em Movimento.</t>
  </si>
  <si>
    <t>São Paulo (CGH) -&gt; Florianópolis</t>
  </si>
  <si>
    <t>-</t>
  </si>
  <si>
    <t>XHUPIY</t>
  </si>
  <si>
    <t>21/02 10h 12h - Reunião Presidente Catherine.</t>
  </si>
  <si>
    <t>Mauricio Andre Giusti</t>
  </si>
  <si>
    <t>Chapecó -&gt; Florianópolis</t>
  </si>
  <si>
    <t>Azul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</si>
  <si>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</si>
  <si>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</si>
  <si>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</si>
  <si>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</si>
  <si>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Gogliardo Vieira Maragno</t>
  </si>
  <si>
    <t>Florianópolis &lt;-&gt; Brasília</t>
  </si>
  <si>
    <t>Latam</t>
  </si>
  <si>
    <t>SODQQT</t>
  </si>
  <si>
    <t>10/03 15h  11/03 08h30 - Encontro de Coordenadores das Comissões de Ensino e Formação do CAU</t>
  </si>
  <si>
    <t>Silvana Maria Hall</t>
  </si>
  <si>
    <t>IZTJOP</t>
  </si>
  <si>
    <t>11/03 09h 12h -  125ª Reunião Plenária Ordinária</t>
  </si>
  <si>
    <t>GAUQJA</t>
  </si>
  <si>
    <t>YHCVGM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</si>
  <si>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</si>
  <si>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</si>
  <si>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</si>
  <si>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</si>
  <si>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Henrique Rafael De Lima</t>
  </si>
  <si>
    <t>Joinville &lt;-&gt; Rio de Janeiro</t>
  </si>
  <si>
    <t>BF3UYP</t>
  </si>
  <si>
    <t>Florianópolis &lt;-&gt; Chapecó</t>
  </si>
  <si>
    <t>QFZGKS</t>
  </si>
  <si>
    <t>26/04 19h30 21h - Palestra UNOESC Chapecó</t>
  </si>
  <si>
    <t>Silvya Helena Caprario</t>
  </si>
  <si>
    <t>UGUHCA</t>
  </si>
  <si>
    <t>07/04 18h15min a 09/04 18h20min - Seminário ARQUITETURA PARA OS OUTROS 93%</t>
  </si>
  <si>
    <t>Rosana Silveira</t>
  </si>
  <si>
    <t>Newton Marçal Santos</t>
  </si>
  <si>
    <t>Chapecó &lt;-&gt; Brasília</t>
  </si>
  <si>
    <t>KH9CYZ</t>
  </si>
  <si>
    <t>Chapecó &lt;-&gt; Florianópolis</t>
  </si>
  <si>
    <t xml:space="preserve"> Azul 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</si>
  <si>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</si>
  <si>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</si>
  <si>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</si>
  <si>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</si>
  <si>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</si>
  <si>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</si>
  <si>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PASSAGENS AÉREAS - MARÇO/2022</t>
  </si>
  <si>
    <t>RESUMO DE MARÇO</t>
  </si>
  <si>
    <t>Taxa  Bagagem/ Assento</t>
  </si>
  <si>
    <t>Eliane De Queiroz Gomes Castro Total</t>
  </si>
  <si>
    <t>Gogliardo Vieira Maragno Total</t>
  </si>
  <si>
    <t>Henrique Rafael De Lima Total</t>
  </si>
  <si>
    <t>Mauricio Andre Giusti Total</t>
  </si>
  <si>
    <t>Newton Marçal Santos Total</t>
  </si>
  <si>
    <t>Patricia Figueiredo Sarquis Herden Total</t>
  </si>
  <si>
    <t>Rosana Silveira Total</t>
  </si>
  <si>
    <t>Silvana Maria Hall Total</t>
  </si>
  <si>
    <t>Silvya Helena Caprario Total</t>
  </si>
  <si>
    <t>Conselheiro</t>
  </si>
  <si>
    <t>Publicado em 03/06/2022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</si>
</sst>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center" vertical="center"/>
    </xf>
    <xf numFmtId="44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1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47626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1371601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Cíntia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Dalana de Matos Vianna</v>
          </cell>
          <cell r="B12" t="str">
            <v>Conselheiro</v>
          </cell>
        </row>
        <row r="13">
          <cell r="A13" t="str">
            <v>Daniel Otávio Maffezzolli</v>
          </cell>
          <cell r="B13" t="str">
            <v>Conselheiro</v>
          </cell>
        </row>
        <row r="14">
          <cell r="A14" t="str">
            <v>Daniela Accorinte Lopes</v>
          </cell>
          <cell r="B14" t="str">
            <v>Convidado</v>
          </cell>
        </row>
        <row r="15">
          <cell r="A15" t="str">
            <v>Daniela Pareja Garcia Sarmento</v>
          </cell>
          <cell r="B15" t="str">
            <v>Conselheiro</v>
          </cell>
        </row>
        <row r="16">
          <cell r="A16" t="str">
            <v>Douglas Goulart Virgilio</v>
          </cell>
          <cell r="B16" t="str">
            <v>Conselheiro</v>
          </cell>
        </row>
        <row r="17">
          <cell r="A17" t="str">
            <v>Eduarda Farina</v>
          </cell>
          <cell r="B17" t="str">
            <v>Conselheiro</v>
          </cell>
        </row>
        <row r="18">
          <cell r="A18" t="str">
            <v>Eduardo Kinchescki</v>
          </cell>
          <cell r="B18" t="str">
            <v>Conselheiro</v>
          </cell>
        </row>
        <row r="19">
          <cell r="A19" t="str">
            <v>Eliane de Queiroz Gomes Castro</v>
          </cell>
          <cell r="B19" t="str">
            <v>Conselheiro</v>
          </cell>
        </row>
        <row r="20">
          <cell r="A20" t="str">
            <v>Fárida Mirany de Mira</v>
          </cell>
          <cell r="B20" t="str">
            <v>Conselheiro</v>
          </cell>
        </row>
        <row r="21">
          <cell r="A21" t="str">
            <v>Felipe Braibante</v>
          </cell>
          <cell r="B21" t="str">
            <v>Conselheiro</v>
          </cell>
        </row>
        <row r="22">
          <cell r="A22" t="str">
            <v>Flávio de Lemos Carsalade</v>
          </cell>
          <cell r="B22" t="str">
            <v>Convidado</v>
          </cell>
        </row>
        <row r="23">
          <cell r="A23" t="str">
            <v>Francisco Ricardo Klein</v>
          </cell>
          <cell r="B23" t="str">
            <v>Conselheiro</v>
          </cell>
        </row>
        <row r="24">
          <cell r="A24" t="str">
            <v>Gabriela Fernanda Grisa</v>
          </cell>
          <cell r="B24" t="str">
            <v>Conselheiro</v>
          </cell>
        </row>
        <row r="25">
          <cell r="A25" t="str">
            <v>Gabriela Hanna Tondo</v>
          </cell>
          <cell r="B25" t="str">
            <v>Conselheiro</v>
          </cell>
        </row>
        <row r="26">
          <cell r="A26" t="str">
            <v>Gogliardo Vieira Maragno</v>
          </cell>
          <cell r="B26" t="str">
            <v>Conselheiro</v>
          </cell>
        </row>
        <row r="27">
          <cell r="A27" t="str">
            <v>Henrique Rafael de Lima</v>
          </cell>
          <cell r="B27" t="str">
            <v>Conselheiro</v>
          </cell>
        </row>
        <row r="28">
          <cell r="A28" t="str">
            <v>Henrique Rafael de Lima</v>
          </cell>
          <cell r="B28" t="str">
            <v>Conselheiro</v>
          </cell>
        </row>
        <row r="29">
          <cell r="A29" t="str">
            <v>Jaime Teixeira Chaves</v>
          </cell>
          <cell r="B29" t="str">
            <v>Empregado</v>
          </cell>
        </row>
        <row r="30">
          <cell r="A30" t="str">
            <v>Janete Sueli Krueger</v>
          </cell>
          <cell r="B30" t="str">
            <v>Conselheiro</v>
          </cell>
        </row>
        <row r="31">
          <cell r="A31" t="str">
            <v>Jaqueline Andrade</v>
          </cell>
          <cell r="B31" t="str">
            <v>Convidado</v>
          </cell>
        </row>
        <row r="32">
          <cell r="A32" t="str">
            <v>João Vicente Scarpin</v>
          </cell>
          <cell r="B32" t="str">
            <v>Empregado</v>
          </cell>
        </row>
        <row r="33">
          <cell r="A33" t="str">
            <v>José Alberto Gebara</v>
          </cell>
          <cell r="B33" t="str">
            <v>Conselheiro</v>
          </cell>
        </row>
        <row r="34">
          <cell r="A34" t="str">
            <v>Juliana Cordula Dreher de Andrade</v>
          </cell>
          <cell r="B34" t="str">
            <v>Conselheiro</v>
          </cell>
        </row>
        <row r="35">
          <cell r="A35" t="str">
            <v>Kelly Correia Sychoski</v>
          </cell>
          <cell r="B35" t="str">
            <v>Conselheiro</v>
          </cell>
        </row>
        <row r="36">
          <cell r="A36" t="str">
            <v>Larissa Moreira</v>
          </cell>
          <cell r="B36" t="str">
            <v>Conselheiro</v>
          </cell>
        </row>
        <row r="37">
          <cell r="A37" t="str">
            <v>Leonardo Vistuba Kawa</v>
          </cell>
          <cell r="B37" t="str">
            <v>Empregado</v>
          </cell>
        </row>
        <row r="38">
          <cell r="A38" t="str">
            <v>Lilian Louise Fabre Santos</v>
          </cell>
          <cell r="B38" t="str">
            <v>Conselheiro</v>
          </cell>
        </row>
        <row r="39">
          <cell r="A39" t="str">
            <v>Luiz Alberto de Souza</v>
          </cell>
          <cell r="B39" t="str">
            <v>Convidado</v>
          </cell>
        </row>
        <row r="40">
          <cell r="A40" t="str">
            <v>Mateus Szomorovszky</v>
          </cell>
          <cell r="B40" t="str">
            <v>Convidado</v>
          </cell>
        </row>
        <row r="41">
          <cell r="A41" t="str">
            <v>Matheus Pedron Jasper</v>
          </cell>
          <cell r="B41" t="str">
            <v>Convidado</v>
          </cell>
        </row>
        <row r="42">
          <cell r="A42" t="str">
            <v>Mauricio Andre Giusti</v>
          </cell>
          <cell r="B42" t="str">
            <v>Conselheiro</v>
          </cell>
        </row>
        <row r="43">
          <cell r="A43" t="str">
            <v>Newton Marçal Santos</v>
          </cell>
          <cell r="B43" t="str">
            <v>Conselheiro</v>
          </cell>
        </row>
        <row r="44">
          <cell r="A44" t="str">
            <v>Patricia Figueiredo Sarquis Herden</v>
          </cell>
          <cell r="B44" t="str">
            <v>Conselheiro</v>
          </cell>
        </row>
        <row r="45">
          <cell r="A45" t="str">
            <v>Ricardo Fonseca</v>
          </cell>
          <cell r="B45" t="str">
            <v>Convidado</v>
          </cell>
        </row>
        <row r="46">
          <cell r="A46" t="str">
            <v>Rodrigo Althoff Medeiros</v>
          </cell>
          <cell r="B46" t="str">
            <v>Conselheiro</v>
          </cell>
        </row>
        <row r="47">
          <cell r="A47" t="str">
            <v>Ronaldo Matos Martins</v>
          </cell>
          <cell r="B47" t="str">
            <v>Convidado</v>
          </cell>
        </row>
        <row r="48">
          <cell r="A48" t="str">
            <v>Rosana Silveira</v>
          </cell>
          <cell r="B48" t="str">
            <v>Conselheiro</v>
          </cell>
        </row>
        <row r="49">
          <cell r="A49" t="str">
            <v>Silvana Maria Hall</v>
          </cell>
          <cell r="B49" t="str">
            <v>Conselheiro</v>
          </cell>
        </row>
        <row r="50">
          <cell r="A50" t="str">
            <v>Silvya Helena Caprario</v>
          </cell>
          <cell r="B50" t="str">
            <v>Conselheiro</v>
          </cell>
        </row>
        <row r="51">
          <cell r="A51" t="str">
            <v>Valesca Menezes Marques</v>
          </cell>
          <cell r="B51" t="str">
            <v>Conselheiro</v>
          </cell>
        </row>
        <row r="52">
          <cell r="A52" t="str">
            <v>Vânia Stephan Marroni Búrigo</v>
          </cell>
          <cell r="B52" t="str">
            <v>Conselheiro</v>
          </cell>
        </row>
        <row r="53">
          <cell r="A53" t="str">
            <v>William dos Santos Vefago</v>
          </cell>
          <cell r="B53" t="str">
            <v>Convidado</v>
          </cell>
        </row>
        <row r="54">
          <cell r="A54" t="str">
            <v>Fernando Augusto Yudyro Hayashi</v>
          </cell>
          <cell r="B54" t="str">
            <v>Empregado</v>
          </cell>
        </row>
        <row r="55">
          <cell r="A55" t="str">
            <v>Fernando de Oliveira Volkmer</v>
          </cell>
          <cell r="B55" t="str">
            <v>Empregado</v>
          </cell>
        </row>
        <row r="56">
          <cell r="A56" t="str">
            <v>Isabel Leal Marcon Leonetti</v>
          </cell>
          <cell r="B56" t="str">
            <v>Empregado</v>
          </cell>
        </row>
        <row r="57">
          <cell r="A57" t="str">
            <v>Maria Célia Fonseca</v>
          </cell>
          <cell r="B57" t="str">
            <v>Empregado</v>
          </cell>
        </row>
        <row r="58">
          <cell r="A58" t="str">
            <v>Nayana Maria de Oliveira</v>
          </cell>
          <cell r="B58" t="str">
            <v>Empregado</v>
          </cell>
        </row>
        <row r="59">
          <cell r="A59" t="str">
            <v>Pedro Schultz Fonseca Baptista</v>
          </cell>
          <cell r="B59" t="str">
            <v>Empregado</v>
          </cell>
        </row>
        <row r="60">
          <cell r="A60" t="str">
            <v>Pery Roberto Segala Medeiros</v>
          </cell>
          <cell r="B60" t="str">
            <v>Empregado</v>
          </cell>
        </row>
        <row r="61">
          <cell r="A61" t="str">
            <v>Rodrigo David Barros Silva</v>
          </cell>
          <cell r="B61" t="str">
            <v>Empregado</v>
          </cell>
        </row>
        <row r="62">
          <cell r="A62" t="str">
            <v>Tatiana Moreira Feres de Melo</v>
          </cell>
          <cell r="B62" t="str">
            <v>Empregado</v>
          </cell>
        </row>
        <row r="63">
          <cell r="A63" t="str">
            <v>Josiany Salache</v>
          </cell>
          <cell r="B63" t="str">
            <v>Convidado</v>
          </cell>
        </row>
        <row r="64">
          <cell r="A64" t="str">
            <v>Leonardo Presente Gindri</v>
          </cell>
          <cell r="B64" t="str">
            <v>Convidado</v>
          </cell>
        </row>
        <row r="65">
          <cell r="A65" t="str">
            <v>Yuri Endo Kokubun</v>
          </cell>
          <cell r="B65" t="str">
            <v>Convidado</v>
          </cell>
        </row>
        <row r="66">
          <cell r="A66" t="str">
            <v xml:space="preserve">Roberto Rodrigues Simon </v>
          </cell>
          <cell r="B66" t="str">
            <v>Convidado</v>
          </cell>
        </row>
        <row r="67">
          <cell r="A67" t="str">
            <v>Cláudia Teresa Pereira Pires</v>
          </cell>
          <cell r="B67" t="str">
            <v>Convidado</v>
          </cell>
        </row>
        <row r="68">
          <cell r="A68" t="str">
            <v>Julianna Luiz Steffens</v>
          </cell>
          <cell r="B68" t="str">
            <v>Empregado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zoomScaleNormal="100" workbookViewId="0">
      <selection activeCell="C42" sqref="C42"/>
    </sheetView>
  </sheetViews>
  <sheetFormatPr defaultRowHeight="15" outlineLevelRow="2" x14ac:dyDescent="0.25"/>
  <cols>
    <col min="1" max="1" width="4.5703125" customWidth="1"/>
    <col min="2" max="2" width="7.140625" customWidth="1"/>
    <col min="3" max="3" width="21.140625" customWidth="1"/>
    <col min="4" max="4" width="9" customWidth="1"/>
    <col min="5" max="5" width="19.7109375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8.140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36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76</v>
      </c>
      <c r="M5" s="4" t="s">
        <v>19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44" t="s">
        <v>11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15" hidden="1" x14ac:dyDescent="0.25"/>
    <row r="10" spans="1:15" ht="36" x14ac:dyDescent="0.25">
      <c r="A10" s="2" t="s">
        <v>1</v>
      </c>
      <c r="B10" s="2" t="s">
        <v>20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16</v>
      </c>
      <c r="K10" s="4" t="s">
        <v>17</v>
      </c>
      <c r="L10" s="4" t="s">
        <v>76</v>
      </c>
      <c r="M10" s="4" t="s">
        <v>19</v>
      </c>
      <c r="N10" s="5" t="s">
        <v>9</v>
      </c>
      <c r="O10" s="3" t="s">
        <v>12</v>
      </c>
    </row>
    <row r="11" spans="1:15" ht="24" outlineLevel="2" x14ac:dyDescent="0.25">
      <c r="A11" s="23">
        <v>9</v>
      </c>
      <c r="B11" s="24">
        <v>44635</v>
      </c>
      <c r="C11" s="17" t="s">
        <v>49</v>
      </c>
      <c r="D11" s="16" t="s">
        <v>86</v>
      </c>
      <c r="E11" s="18" t="s">
        <v>50</v>
      </c>
      <c r="F11" s="19">
        <v>44642.8125</v>
      </c>
      <c r="G11" s="19">
        <v>44645.354166666664</v>
      </c>
      <c r="H11" s="20" t="s">
        <v>25</v>
      </c>
      <c r="I11" s="21" t="s">
        <v>51</v>
      </c>
      <c r="J11" s="22">
        <v>2946.19</v>
      </c>
      <c r="K11" s="22">
        <v>77.64</v>
      </c>
      <c r="L11" s="22"/>
      <c r="M11" s="22"/>
      <c r="N11" s="22">
        <v>3023.83</v>
      </c>
      <c r="O11" s="18" t="s">
        <v>52</v>
      </c>
    </row>
    <row r="12" spans="1:15" outlineLevel="1" x14ac:dyDescent="0.25">
      <c r="A12" s="40"/>
      <c r="B12" s="41"/>
      <c r="C12" s="42" t="s">
        <v>77</v>
      </c>
      <c r="D12" s="25"/>
      <c r="E12" s="26"/>
      <c r="F12" s="27"/>
      <c r="G12" s="27"/>
      <c r="H12" s="28"/>
      <c r="I12" s="29"/>
      <c r="J12" s="30"/>
      <c r="K12" s="30">
        <f>SUBTOTAL(9,K11:K11)</f>
        <v>77.64</v>
      </c>
      <c r="L12" s="30">
        <f>SUBTOTAL(9,L11:L11)</f>
        <v>0</v>
      </c>
      <c r="M12" s="30">
        <f>SUBTOTAL(9,M11:M11)</f>
        <v>0</v>
      </c>
      <c r="N12" s="30">
        <f>SUBTOTAL(9,N11:N11)</f>
        <v>3023.83</v>
      </c>
      <c r="O12" s="26"/>
    </row>
    <row r="13" spans="1:15" ht="22.5" outlineLevel="2" x14ac:dyDescent="0.25">
      <c r="A13" s="31">
        <v>5</v>
      </c>
      <c r="B13" s="32">
        <v>44624</v>
      </c>
      <c r="C13" s="33" t="s">
        <v>39</v>
      </c>
      <c r="D13" s="16" t="s">
        <v>86</v>
      </c>
      <c r="E13" s="35" t="s">
        <v>40</v>
      </c>
      <c r="F13" s="36">
        <v>44630.21875</v>
      </c>
      <c r="G13" s="36">
        <v>44631.871527777781</v>
      </c>
      <c r="H13" s="37" t="s">
        <v>41</v>
      </c>
      <c r="I13" s="38" t="s">
        <v>42</v>
      </c>
      <c r="J13" s="39">
        <v>2692.8</v>
      </c>
      <c r="K13" s="39">
        <v>75.91</v>
      </c>
      <c r="L13" s="39"/>
      <c r="M13" s="39"/>
      <c r="N13" s="39">
        <v>2768.71</v>
      </c>
      <c r="O13" s="35" t="s">
        <v>43</v>
      </c>
    </row>
    <row r="14" spans="1:15" outlineLevel="1" x14ac:dyDescent="0.25">
      <c r="A14" s="40"/>
      <c r="B14" s="41"/>
      <c r="C14" s="42" t="s">
        <v>78</v>
      </c>
      <c r="D14" s="25"/>
      <c r="E14" s="26"/>
      <c r="F14" s="27"/>
      <c r="G14" s="27"/>
      <c r="H14" s="28"/>
      <c r="I14" s="29"/>
      <c r="J14" s="30"/>
      <c r="K14" s="30">
        <f>SUBTOTAL(9,K13:K13)</f>
        <v>75.91</v>
      </c>
      <c r="L14" s="30">
        <f>SUBTOTAL(9,L13:L13)</f>
        <v>0</v>
      </c>
      <c r="M14" s="30">
        <f>SUBTOTAL(9,M13:M13)</f>
        <v>0</v>
      </c>
      <c r="N14" s="30">
        <f>SUBTOTAL(9,N13:N13)</f>
        <v>2768.71</v>
      </c>
      <c r="O14" s="26"/>
    </row>
    <row r="15" spans="1:15" ht="24" outlineLevel="2" x14ac:dyDescent="0.25">
      <c r="A15" s="31">
        <v>10</v>
      </c>
      <c r="B15" s="32">
        <v>44635</v>
      </c>
      <c r="C15" s="33" t="s">
        <v>53</v>
      </c>
      <c r="D15" s="16" t="s">
        <v>86</v>
      </c>
      <c r="E15" s="35" t="s">
        <v>54</v>
      </c>
      <c r="F15" s="36">
        <v>44642.805555555555</v>
      </c>
      <c r="G15" s="36">
        <v>44644.788194444445</v>
      </c>
      <c r="H15" s="37" t="s">
        <v>34</v>
      </c>
      <c r="I15" s="38" t="s">
        <v>55</v>
      </c>
      <c r="J15" s="39">
        <v>2265.4299999999998</v>
      </c>
      <c r="K15" s="39">
        <v>72.12</v>
      </c>
      <c r="L15" s="39"/>
      <c r="M15" s="39"/>
      <c r="N15" s="39">
        <v>2337.5499999999997</v>
      </c>
      <c r="O15" s="35" t="s">
        <v>52</v>
      </c>
    </row>
    <row r="16" spans="1:15" outlineLevel="1" x14ac:dyDescent="0.25">
      <c r="A16" s="40"/>
      <c r="B16" s="41"/>
      <c r="C16" s="42" t="s">
        <v>79</v>
      </c>
      <c r="D16" s="25"/>
      <c r="E16" s="26"/>
      <c r="F16" s="27"/>
      <c r="G16" s="27"/>
      <c r="H16" s="28"/>
      <c r="I16" s="29"/>
      <c r="J16" s="30"/>
      <c r="K16" s="30">
        <f>SUBTOTAL(9,K15:K15)</f>
        <v>72.12</v>
      </c>
      <c r="L16" s="30">
        <f>SUBTOTAL(9,L15:L15)</f>
        <v>0</v>
      </c>
      <c r="M16" s="30">
        <f>SUBTOTAL(9,M15:M15)</f>
        <v>0</v>
      </c>
      <c r="N16" s="30">
        <f>SUBTOTAL(9,N15:N15)</f>
        <v>2337.5499999999997</v>
      </c>
      <c r="O16" s="26"/>
    </row>
    <row r="17" spans="1:15" ht="22.5" outlineLevel="2" x14ac:dyDescent="0.25">
      <c r="A17" s="31">
        <v>7</v>
      </c>
      <c r="B17" s="32">
        <v>44628</v>
      </c>
      <c r="C17" s="33" t="s">
        <v>32</v>
      </c>
      <c r="D17" s="16" t="s">
        <v>86</v>
      </c>
      <c r="E17" s="35" t="s">
        <v>33</v>
      </c>
      <c r="F17" s="36">
        <v>44630.458333333336</v>
      </c>
      <c r="G17" s="36" t="s">
        <v>29</v>
      </c>
      <c r="H17" s="37" t="s">
        <v>25</v>
      </c>
      <c r="I17" s="38" t="s">
        <v>47</v>
      </c>
      <c r="J17" s="39">
        <v>1896.29</v>
      </c>
      <c r="K17" s="39">
        <v>32.950000000000003</v>
      </c>
      <c r="L17" s="39"/>
      <c r="M17" s="39"/>
      <c r="N17" s="39">
        <v>1929.24</v>
      </c>
      <c r="O17" s="35" t="s">
        <v>46</v>
      </c>
    </row>
    <row r="18" spans="1:15" ht="22.5" outlineLevel="2" x14ac:dyDescent="0.25">
      <c r="A18" s="23">
        <v>8</v>
      </c>
      <c r="B18" s="24">
        <v>44628</v>
      </c>
      <c r="C18" s="17" t="s">
        <v>32</v>
      </c>
      <c r="D18" s="16" t="s">
        <v>86</v>
      </c>
      <c r="E18" s="18" t="s">
        <v>37</v>
      </c>
      <c r="F18" s="19">
        <v>44631.711805555555</v>
      </c>
      <c r="G18" s="19" t="s">
        <v>29</v>
      </c>
      <c r="H18" s="20" t="s">
        <v>34</v>
      </c>
      <c r="I18" s="21" t="s">
        <v>48</v>
      </c>
      <c r="J18" s="22">
        <v>3427.14</v>
      </c>
      <c r="K18" s="22">
        <v>41.58</v>
      </c>
      <c r="L18" s="22"/>
      <c r="M18" s="22"/>
      <c r="N18" s="22">
        <v>3468.72</v>
      </c>
      <c r="O18" s="18" t="s">
        <v>46</v>
      </c>
    </row>
    <row r="19" spans="1:15" ht="22.5" outlineLevel="2" x14ac:dyDescent="0.25">
      <c r="A19" s="23">
        <v>15</v>
      </c>
      <c r="B19" s="24">
        <v>44651</v>
      </c>
      <c r="C19" s="17" t="s">
        <v>32</v>
      </c>
      <c r="D19" s="16" t="s">
        <v>86</v>
      </c>
      <c r="E19" s="18" t="s">
        <v>66</v>
      </c>
      <c r="F19" s="19">
        <v>44675.868055555555</v>
      </c>
      <c r="G19" s="19">
        <v>44676.989583333336</v>
      </c>
      <c r="H19" s="20" t="s">
        <v>67</v>
      </c>
      <c r="I19" s="21" t="s">
        <v>68</v>
      </c>
      <c r="J19" s="22">
        <v>1164</v>
      </c>
      <c r="K19" s="22">
        <v>74.53</v>
      </c>
      <c r="L19" s="22"/>
      <c r="M19" s="22"/>
      <c r="N19" s="22">
        <v>1238.53</v>
      </c>
      <c r="O19" s="18" t="s">
        <v>69</v>
      </c>
    </row>
    <row r="20" spans="1:15" ht="22.5" outlineLevel="2" x14ac:dyDescent="0.25">
      <c r="A20" s="23">
        <v>16</v>
      </c>
      <c r="B20" s="24">
        <v>44651</v>
      </c>
      <c r="C20" s="17" t="s">
        <v>32</v>
      </c>
      <c r="D20" s="16" t="s">
        <v>86</v>
      </c>
      <c r="E20" s="18" t="s">
        <v>33</v>
      </c>
      <c r="F20" s="19">
        <v>44704.197916666664</v>
      </c>
      <c r="G20" s="19" t="s">
        <v>29</v>
      </c>
      <c r="H20" s="20" t="s">
        <v>70</v>
      </c>
      <c r="I20" s="21" t="s">
        <v>71</v>
      </c>
      <c r="J20" s="22">
        <v>559.86</v>
      </c>
      <c r="K20" s="22">
        <v>32.950000000000003</v>
      </c>
      <c r="L20" s="22"/>
      <c r="M20" s="22"/>
      <c r="N20" s="22">
        <v>592.81000000000006</v>
      </c>
      <c r="O20" s="18" t="s">
        <v>72</v>
      </c>
    </row>
    <row r="21" spans="1:15" ht="22.5" outlineLevel="2" x14ac:dyDescent="0.25">
      <c r="A21" s="23">
        <v>17</v>
      </c>
      <c r="B21" s="24">
        <v>44651</v>
      </c>
      <c r="C21" s="17" t="s">
        <v>32</v>
      </c>
      <c r="D21" s="16" t="s">
        <v>86</v>
      </c>
      <c r="E21" s="18" t="s">
        <v>37</v>
      </c>
      <c r="F21" s="19">
        <v>44705.309027777781</v>
      </c>
      <c r="G21" s="19" t="s">
        <v>29</v>
      </c>
      <c r="H21" s="20" t="s">
        <v>25</v>
      </c>
      <c r="I21" s="21" t="s">
        <v>73</v>
      </c>
      <c r="J21" s="22">
        <v>901.47</v>
      </c>
      <c r="K21" s="22">
        <v>41.58</v>
      </c>
      <c r="L21" s="22"/>
      <c r="M21" s="22"/>
      <c r="N21" s="22">
        <v>943.05000000000007</v>
      </c>
      <c r="O21" s="18" t="s">
        <v>72</v>
      </c>
    </row>
    <row r="22" spans="1:15" outlineLevel="1" x14ac:dyDescent="0.25">
      <c r="A22" s="40"/>
      <c r="B22" s="41"/>
      <c r="C22" s="42" t="s">
        <v>80</v>
      </c>
      <c r="D22" s="25"/>
      <c r="E22" s="26"/>
      <c r="F22" s="27"/>
      <c r="G22" s="27"/>
      <c r="H22" s="28"/>
      <c r="I22" s="29"/>
      <c r="J22" s="30"/>
      <c r="K22" s="30">
        <f>SUBTOTAL(9,K17:K21)</f>
        <v>223.58999999999997</v>
      </c>
      <c r="L22" s="30">
        <f>SUBTOTAL(9,L17:L21)</f>
        <v>0</v>
      </c>
      <c r="M22" s="30">
        <f>SUBTOTAL(9,M17:M21)</f>
        <v>0</v>
      </c>
      <c r="N22" s="30">
        <f>SUBTOTAL(9,N17:N21)</f>
        <v>8172.35</v>
      </c>
      <c r="O22" s="26"/>
    </row>
    <row r="23" spans="1:15" ht="22.5" outlineLevel="2" x14ac:dyDescent="0.25">
      <c r="A23" s="31">
        <v>14</v>
      </c>
      <c r="B23" s="32">
        <v>44645</v>
      </c>
      <c r="C23" s="33" t="s">
        <v>63</v>
      </c>
      <c r="D23" s="16" t="s">
        <v>86</v>
      </c>
      <c r="E23" s="35" t="s">
        <v>64</v>
      </c>
      <c r="F23" s="36">
        <v>44658.430555555555</v>
      </c>
      <c r="G23" s="36">
        <v>44660.798611111109</v>
      </c>
      <c r="H23" s="37" t="s">
        <v>34</v>
      </c>
      <c r="I23" s="38" t="s">
        <v>65</v>
      </c>
      <c r="J23" s="39">
        <v>4192.57</v>
      </c>
      <c r="K23" s="39">
        <v>67.28</v>
      </c>
      <c r="L23" s="39"/>
      <c r="M23" s="39"/>
      <c r="N23" s="39">
        <v>4259.8499999999995</v>
      </c>
      <c r="O23" s="35" t="s">
        <v>61</v>
      </c>
    </row>
    <row r="24" spans="1:15" outlineLevel="1" x14ac:dyDescent="0.25">
      <c r="A24" s="40"/>
      <c r="B24" s="41"/>
      <c r="C24" s="42" t="s">
        <v>81</v>
      </c>
      <c r="D24" s="25"/>
      <c r="E24" s="26"/>
      <c r="F24" s="27"/>
      <c r="G24" s="27"/>
      <c r="H24" s="28"/>
      <c r="I24" s="29"/>
      <c r="J24" s="30"/>
      <c r="K24" s="30">
        <f>SUBTOTAL(9,K23:K23)</f>
        <v>67.28</v>
      </c>
      <c r="L24" s="30">
        <f>SUBTOTAL(9,L23:L23)</f>
        <v>0</v>
      </c>
      <c r="M24" s="30">
        <f>SUBTOTAL(9,M23:M23)</f>
        <v>0</v>
      </c>
      <c r="N24" s="30">
        <f>SUBTOTAL(9,N23:N23)</f>
        <v>4259.8499999999995</v>
      </c>
      <c r="O24" s="26"/>
    </row>
    <row r="25" spans="1:15" ht="24" outlineLevel="2" x14ac:dyDescent="0.25">
      <c r="A25" s="31">
        <v>11</v>
      </c>
      <c r="B25" s="32">
        <v>44641</v>
      </c>
      <c r="C25" s="33" t="s">
        <v>23</v>
      </c>
      <c r="D25" s="16" t="s">
        <v>86</v>
      </c>
      <c r="E25" s="35" t="s">
        <v>56</v>
      </c>
      <c r="F25" s="36">
        <v>44676.989583333336</v>
      </c>
      <c r="G25" s="36">
        <v>44678.868055555555</v>
      </c>
      <c r="H25" s="37" t="s">
        <v>34</v>
      </c>
      <c r="I25" s="38" t="s">
        <v>57</v>
      </c>
      <c r="J25" s="39">
        <v>649.71</v>
      </c>
      <c r="K25" s="39">
        <v>74.53</v>
      </c>
      <c r="L25" s="39"/>
      <c r="M25" s="39"/>
      <c r="N25" s="39">
        <v>724.24</v>
      </c>
      <c r="O25" s="35" t="s">
        <v>58</v>
      </c>
    </row>
    <row r="26" spans="1:15" outlineLevel="1" x14ac:dyDescent="0.25">
      <c r="A26" s="40"/>
      <c r="B26" s="41"/>
      <c r="C26" s="42" t="s">
        <v>82</v>
      </c>
      <c r="D26" s="25"/>
      <c r="E26" s="26"/>
      <c r="F26" s="27"/>
      <c r="G26" s="27"/>
      <c r="H26" s="28"/>
      <c r="I26" s="29"/>
      <c r="J26" s="30"/>
      <c r="K26" s="30">
        <f>SUBTOTAL(9,K25:K25)</f>
        <v>74.53</v>
      </c>
      <c r="L26" s="30">
        <f>SUBTOTAL(9,L25:L25)</f>
        <v>0</v>
      </c>
      <c r="M26" s="30">
        <f>SUBTOTAL(9,M25:M25)</f>
        <v>0</v>
      </c>
      <c r="N26" s="30">
        <f>SUBTOTAL(9,N25:N25)</f>
        <v>724.24</v>
      </c>
      <c r="O26" s="26"/>
    </row>
    <row r="27" spans="1:15" ht="22.5" outlineLevel="2" x14ac:dyDescent="0.25">
      <c r="A27" s="31">
        <v>13</v>
      </c>
      <c r="B27" s="32">
        <v>44645</v>
      </c>
      <c r="C27" s="33" t="s">
        <v>62</v>
      </c>
      <c r="D27" s="16" t="s">
        <v>86</v>
      </c>
      <c r="E27" s="35" t="s">
        <v>40</v>
      </c>
      <c r="F27" s="36">
        <v>44658.236111111109</v>
      </c>
      <c r="G27" s="36">
        <v>44661.340277777781</v>
      </c>
      <c r="H27" s="37" t="s">
        <v>41</v>
      </c>
      <c r="I27" s="38" t="s">
        <v>60</v>
      </c>
      <c r="J27" s="39">
        <v>1954.88</v>
      </c>
      <c r="K27" s="39">
        <v>75.91</v>
      </c>
      <c r="L27" s="39"/>
      <c r="M27" s="39"/>
      <c r="N27" s="39">
        <v>2030.7900000000002</v>
      </c>
      <c r="O27" s="35" t="s">
        <v>61</v>
      </c>
    </row>
    <row r="28" spans="1:15" outlineLevel="1" x14ac:dyDescent="0.25">
      <c r="A28" s="40"/>
      <c r="B28" s="41"/>
      <c r="C28" s="42" t="s">
        <v>83</v>
      </c>
      <c r="D28" s="25"/>
      <c r="E28" s="26"/>
      <c r="F28" s="27"/>
      <c r="G28" s="27"/>
      <c r="H28" s="28"/>
      <c r="I28" s="29"/>
      <c r="J28" s="30"/>
      <c r="K28" s="30">
        <f>SUBTOTAL(9,K27:K27)</f>
        <v>75.91</v>
      </c>
      <c r="L28" s="30">
        <f>SUBTOTAL(9,L27:L27)</f>
        <v>0</v>
      </c>
      <c r="M28" s="30">
        <f>SUBTOTAL(9,M27:M27)</f>
        <v>0</v>
      </c>
      <c r="N28" s="30">
        <f>SUBTOTAL(9,N27:N27)</f>
        <v>2030.7900000000002</v>
      </c>
      <c r="O28" s="26"/>
    </row>
    <row r="29" spans="1:15" ht="22.5" outlineLevel="2" x14ac:dyDescent="0.25">
      <c r="A29" s="31">
        <v>6</v>
      </c>
      <c r="B29" s="32">
        <v>44627</v>
      </c>
      <c r="C29" s="33" t="s">
        <v>44</v>
      </c>
      <c r="D29" s="16" t="s">
        <v>86</v>
      </c>
      <c r="E29" s="35" t="s">
        <v>37</v>
      </c>
      <c r="F29" s="36">
        <v>44631.659722222219</v>
      </c>
      <c r="G29" s="36" t="s">
        <v>29</v>
      </c>
      <c r="H29" s="37" t="s">
        <v>25</v>
      </c>
      <c r="I29" s="38" t="s">
        <v>45</v>
      </c>
      <c r="J29" s="39">
        <v>1896.29</v>
      </c>
      <c r="K29" s="39">
        <v>41.58</v>
      </c>
      <c r="L29" s="39"/>
      <c r="M29" s="39"/>
      <c r="N29" s="39">
        <v>1937.87</v>
      </c>
      <c r="O29" s="35" t="s">
        <v>46</v>
      </c>
    </row>
    <row r="30" spans="1:15" outlineLevel="1" x14ac:dyDescent="0.25">
      <c r="A30" s="40"/>
      <c r="B30" s="41"/>
      <c r="C30" s="42" t="s">
        <v>84</v>
      </c>
      <c r="D30" s="25"/>
      <c r="E30" s="26"/>
      <c r="F30" s="27"/>
      <c r="G30" s="27"/>
      <c r="H30" s="28"/>
      <c r="I30" s="29"/>
      <c r="J30" s="30"/>
      <c r="K30" s="30">
        <f>SUBTOTAL(9,K29:K29)</f>
        <v>41.58</v>
      </c>
      <c r="L30" s="30">
        <f>SUBTOTAL(9,L29:L29)</f>
        <v>0</v>
      </c>
      <c r="M30" s="30">
        <f>SUBTOTAL(9,M29:M29)</f>
        <v>0</v>
      </c>
      <c r="N30" s="30">
        <f>SUBTOTAL(9,N29:N29)</f>
        <v>1937.87</v>
      </c>
      <c r="O30" s="26"/>
    </row>
    <row r="31" spans="1:15" ht="22.5" outlineLevel="2" x14ac:dyDescent="0.25">
      <c r="A31" s="31">
        <v>12</v>
      </c>
      <c r="B31" s="32">
        <v>44645</v>
      </c>
      <c r="C31" s="33" t="s">
        <v>59</v>
      </c>
      <c r="D31" s="16" t="s">
        <v>86</v>
      </c>
      <c r="E31" s="35" t="s">
        <v>40</v>
      </c>
      <c r="F31" s="36">
        <v>44658.236111111109</v>
      </c>
      <c r="G31" s="36">
        <v>44661.340277777781</v>
      </c>
      <c r="H31" s="37" t="s">
        <v>41</v>
      </c>
      <c r="I31" s="38" t="s">
        <v>60</v>
      </c>
      <c r="J31" s="39">
        <v>1954.88</v>
      </c>
      <c r="K31" s="39">
        <v>75.91</v>
      </c>
      <c r="L31" s="39"/>
      <c r="M31" s="39"/>
      <c r="N31" s="39">
        <v>2030.7900000000002</v>
      </c>
      <c r="O31" s="35" t="s">
        <v>61</v>
      </c>
    </row>
    <row r="32" spans="1:15" outlineLevel="1" x14ac:dyDescent="0.25">
      <c r="A32" s="40"/>
      <c r="B32" s="41"/>
      <c r="C32" s="42" t="s">
        <v>85</v>
      </c>
      <c r="D32" s="25"/>
      <c r="E32" s="26"/>
      <c r="F32" s="27"/>
      <c r="G32" s="27"/>
      <c r="H32" s="28"/>
      <c r="I32" s="29"/>
      <c r="J32" s="30"/>
      <c r="K32" s="30">
        <f>SUBTOTAL(9,K31:K31)</f>
        <v>75.91</v>
      </c>
      <c r="L32" s="30">
        <f>SUBTOTAL(9,L31:L31)</f>
        <v>0</v>
      </c>
      <c r="M32" s="30">
        <f>SUBTOTAL(9,M31:M31)</f>
        <v>0</v>
      </c>
      <c r="N32" s="30">
        <f>SUBTOTAL(9,N31:N31)</f>
        <v>2030.7900000000002</v>
      </c>
      <c r="O32" s="26"/>
    </row>
    <row r="33" spans="1:15" x14ac:dyDescent="0.25">
      <c r="A33" s="40"/>
      <c r="B33" s="41"/>
      <c r="C33" s="42" t="s">
        <v>14</v>
      </c>
      <c r="D33" s="25"/>
      <c r="E33" s="26"/>
      <c r="F33" s="27"/>
      <c r="G33" s="27"/>
      <c r="H33" s="28"/>
      <c r="I33" s="29"/>
      <c r="J33" s="30"/>
      <c r="K33" s="30">
        <f>SUBTOTAL(9,K11:K31)</f>
        <v>784.46999999999991</v>
      </c>
      <c r="L33" s="30">
        <f>SUBTOTAL(9,L11:L31)</f>
        <v>0</v>
      </c>
      <c r="M33" s="30">
        <f>SUBTOTAL(9,M11:M31)</f>
        <v>0</v>
      </c>
      <c r="N33" s="30">
        <f>SUBTOTAL(9,N11:N31)</f>
        <v>27285.98</v>
      </c>
      <c r="O33" s="26"/>
    </row>
    <row r="36" spans="1:15" x14ac:dyDescent="0.25">
      <c r="A36" s="43" t="s">
        <v>75</v>
      </c>
      <c r="B36" s="43"/>
      <c r="C36" s="43"/>
      <c r="D36" s="43"/>
      <c r="E36" s="43"/>
      <c r="F36" s="43"/>
    </row>
    <row r="37" spans="1:15" x14ac:dyDescent="0.25">
      <c r="A37" s="9"/>
      <c r="B37" s="15"/>
      <c r="C37" s="10"/>
      <c r="D37" s="10"/>
      <c r="E37" s="11" t="s">
        <v>13</v>
      </c>
      <c r="F37" s="12">
        <v>0</v>
      </c>
    </row>
    <row r="38" spans="1:15" x14ac:dyDescent="0.25">
      <c r="A38" s="9"/>
      <c r="B38" s="15"/>
      <c r="C38" s="10"/>
      <c r="D38" s="10"/>
      <c r="E38" s="11" t="s">
        <v>14</v>
      </c>
      <c r="F38" s="12">
        <f>N33</f>
        <v>27285.98</v>
      </c>
    </row>
    <row r="39" spans="1:15" x14ac:dyDescent="0.25">
      <c r="A39" s="9"/>
      <c r="B39" s="15"/>
      <c r="C39" s="10"/>
      <c r="D39" s="10"/>
      <c r="E39" s="11" t="s">
        <v>15</v>
      </c>
      <c r="F39" s="12">
        <f>SUM(F37:F38)</f>
        <v>27285.98</v>
      </c>
    </row>
    <row r="41" spans="1:15" x14ac:dyDescent="0.25">
      <c r="A41" s="13" t="s">
        <v>87</v>
      </c>
      <c r="B41" s="13"/>
    </row>
  </sheetData>
  <sortState ref="A11:O12">
    <sortCondition ref="C10"/>
  </sortState>
  <mergeCells count="4">
    <mergeCell ref="A2:O2"/>
    <mergeCell ref="A3:O3"/>
    <mergeCell ref="A8:O8"/>
    <mergeCell ref="A36:F36"/>
  </mergeCells>
  <conditionalFormatting sqref="A6:M7">
    <cfRule type="expression" dxfId="10" priority="17">
      <formula>OR(#REF!="",AND(#REF!&lt;&gt;"",#REF!=""))</formula>
    </cfRule>
  </conditionalFormatting>
  <conditionalFormatting sqref="A6:M7">
    <cfRule type="expression" priority="18">
      <formula>OR(#REF!="",AND(#REF!&lt;&gt;"",#REF!=""))</formula>
    </cfRule>
  </conditionalFormatting>
  <conditionalFormatting sqref="O6:O7">
    <cfRule type="expression" dxfId="9" priority="15">
      <formula>OR(#REF!="",AND(#REF!&lt;&gt;"",#REF!=""))</formula>
    </cfRule>
  </conditionalFormatting>
  <conditionalFormatting sqref="O6:O7">
    <cfRule type="expression" priority="16">
      <formula>OR(#REF!="",AND(#REF!&lt;&gt;"",#REF!=""))</formula>
    </cfRule>
  </conditionalFormatting>
  <conditionalFormatting sqref="A37:E39">
    <cfRule type="expression" dxfId="8" priority="13">
      <formula>OR(#REF!="",AND(#REF!&lt;&gt;"",#REF!=""))</formula>
    </cfRule>
  </conditionalFormatting>
  <conditionalFormatting sqref="A37:E39">
    <cfRule type="expression" priority="14">
      <formula>OR(#REF!="",AND(#REF!&lt;&gt;"",#REF!=""))</formula>
    </cfRule>
  </conditionalFormatting>
  <conditionalFormatting sqref="F37">
    <cfRule type="expression" dxfId="7" priority="11">
      <formula>OR(#REF!="",AND(#REF!&lt;&gt;"",#REF!=""))</formula>
    </cfRule>
  </conditionalFormatting>
  <conditionalFormatting sqref="F37">
    <cfRule type="expression" priority="12">
      <formula>OR(#REF!="",AND(#REF!&lt;&gt;"",#REF!=""))</formula>
    </cfRule>
  </conditionalFormatting>
  <conditionalFormatting sqref="F38">
    <cfRule type="expression" dxfId="6" priority="9">
      <formula>OR(#REF!="",AND(#REF!&lt;&gt;"",#REF!=""))</formula>
    </cfRule>
  </conditionalFormatting>
  <conditionalFormatting sqref="F38">
    <cfRule type="expression" priority="10">
      <formula>OR(#REF!="",AND(#REF!&lt;&gt;"",#REF!=""))</formula>
    </cfRule>
  </conditionalFormatting>
  <conditionalFormatting sqref="F39">
    <cfRule type="expression" dxfId="5" priority="5">
      <formula>OR(#REF!="",AND(#REF!&lt;&gt;"",#REF!=""))</formula>
    </cfRule>
  </conditionalFormatting>
  <conditionalFormatting sqref="F39">
    <cfRule type="expression" priority="6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'L:\Diárias\CONTROLE DE DIÁRIAS\[Controle de Diárias 2022.xlsx]Dados'!#REF!</xm:f>
          </x14:formula1>
          <xm:sqref>C11 C13 C15 C17:C21 C23 C25 C27 C29 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zoomScaleNormal="100" workbookViewId="0">
      <selection activeCell="A46" sqref="A46"/>
    </sheetView>
  </sheetViews>
  <sheetFormatPr defaultRowHeight="15" outlineLevelRow="2" x14ac:dyDescent="0.25"/>
  <cols>
    <col min="1" max="1" width="4.42578125" customWidth="1"/>
    <col min="2" max="2" width="7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1" width="9" style="14" customWidth="1"/>
    <col min="12" max="12" width="8.140625" style="14" customWidth="1"/>
    <col min="13" max="13" width="7.5703125" style="14" customWidth="1"/>
    <col min="14" max="14" width="9.140625" customWidth="1"/>
    <col min="15" max="15" width="45.8554687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36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44" t="s">
        <v>11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15" hidden="1" x14ac:dyDescent="0.25"/>
    <row r="10" spans="1:15" ht="36" x14ac:dyDescent="0.25">
      <c r="A10" s="2" t="s">
        <v>1</v>
      </c>
      <c r="B10" s="2" t="s">
        <v>20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16</v>
      </c>
      <c r="K10" s="4" t="s">
        <v>17</v>
      </c>
      <c r="L10" s="4" t="s">
        <v>18</v>
      </c>
      <c r="M10" s="4" t="s">
        <v>19</v>
      </c>
      <c r="N10" s="5" t="s">
        <v>9</v>
      </c>
      <c r="O10" s="3" t="s">
        <v>12</v>
      </c>
    </row>
    <row r="11" spans="1:15" ht="24" outlineLevel="2" x14ac:dyDescent="0.25">
      <c r="A11" s="23">
        <v>9</v>
      </c>
      <c r="B11" s="24">
        <v>44635</v>
      </c>
      <c r="C11" s="17" t="s">
        <v>49</v>
      </c>
      <c r="D11" s="16" t="str">
        <f>IFERROR(VLOOKUP(C11,[1]Dados!A:B,2,),"-")</f>
        <v>Conselheiro</v>
      </c>
      <c r="E11" s="18" t="s">
        <v>50</v>
      </c>
      <c r="F11" s="19">
        <v>44642.8125</v>
      </c>
      <c r="G11" s="19">
        <v>44645.354166666664</v>
      </c>
      <c r="H11" s="20" t="s">
        <v>25</v>
      </c>
      <c r="I11" s="21" t="s">
        <v>51</v>
      </c>
      <c r="J11" s="22">
        <v>2946.19</v>
      </c>
      <c r="K11" s="22">
        <v>77.64</v>
      </c>
      <c r="L11" s="22"/>
      <c r="M11" s="22"/>
      <c r="N11" s="22">
        <v>3023.83</v>
      </c>
      <c r="O11" s="18" t="s">
        <v>52</v>
      </c>
    </row>
    <row r="12" spans="1:15" outlineLevel="1" x14ac:dyDescent="0.25">
      <c r="A12" s="40"/>
      <c r="B12" s="41"/>
      <c r="C12" s="42" t="s">
        <v>77</v>
      </c>
      <c r="D12" s="25"/>
      <c r="E12" s="26"/>
      <c r="F12" s="27"/>
      <c r="G12" s="27"/>
      <c r="H12" s="28"/>
      <c r="I12" s="29"/>
      <c r="J12" s="30"/>
      <c r="K12" s="30">
        <f>SUBTOTAL(9,K11:K11)</f>
        <v>77.64</v>
      </c>
      <c r="L12" s="30">
        <f>SUBTOTAL(9,L11:L11)</f>
        <v>0</v>
      </c>
      <c r="M12" s="30">
        <f>SUBTOTAL(9,M11:M11)</f>
        <v>0</v>
      </c>
      <c r="N12" s="30">
        <f>SUBTOTAL(9,N11:N11)</f>
        <v>3023.83</v>
      </c>
      <c r="O12" s="26"/>
    </row>
    <row r="13" spans="1:15" ht="22.5" outlineLevel="2" x14ac:dyDescent="0.25">
      <c r="A13" s="31">
        <v>5</v>
      </c>
      <c r="B13" s="32">
        <v>44624</v>
      </c>
      <c r="C13" s="33" t="s">
        <v>39</v>
      </c>
      <c r="D13" s="34" t="str">
        <f>IFERROR(VLOOKUP(C13,[1]Dados!A:B,2,),"-")</f>
        <v>Conselheiro</v>
      </c>
      <c r="E13" s="35" t="s">
        <v>40</v>
      </c>
      <c r="F13" s="36">
        <v>44630.21875</v>
      </c>
      <c r="G13" s="36">
        <v>44631.871527777781</v>
      </c>
      <c r="H13" s="37" t="s">
        <v>41</v>
      </c>
      <c r="I13" s="38" t="s">
        <v>42</v>
      </c>
      <c r="J13" s="39">
        <v>2692.8</v>
      </c>
      <c r="K13" s="39">
        <v>75.91</v>
      </c>
      <c r="L13" s="39"/>
      <c r="M13" s="39"/>
      <c r="N13" s="39">
        <v>2768.71</v>
      </c>
      <c r="O13" s="35" t="s">
        <v>43</v>
      </c>
    </row>
    <row r="14" spans="1:15" outlineLevel="1" x14ac:dyDescent="0.25">
      <c r="A14" s="40"/>
      <c r="B14" s="41"/>
      <c r="C14" s="42" t="s">
        <v>78</v>
      </c>
      <c r="D14" s="25"/>
      <c r="E14" s="26"/>
      <c r="F14" s="27"/>
      <c r="G14" s="27"/>
      <c r="H14" s="28"/>
      <c r="I14" s="29"/>
      <c r="J14" s="30"/>
      <c r="K14" s="30">
        <f>SUBTOTAL(9,K13:K13)</f>
        <v>75.91</v>
      </c>
      <c r="L14" s="30">
        <f>SUBTOTAL(9,L13:L13)</f>
        <v>0</v>
      </c>
      <c r="M14" s="30">
        <f>SUBTOTAL(9,M13:M13)</f>
        <v>0</v>
      </c>
      <c r="N14" s="30">
        <f>SUBTOTAL(9,N13:N13)</f>
        <v>2768.71</v>
      </c>
      <c r="O14" s="26"/>
    </row>
    <row r="15" spans="1:15" ht="24" outlineLevel="2" x14ac:dyDescent="0.25">
      <c r="A15" s="31">
        <v>10</v>
      </c>
      <c r="B15" s="32">
        <v>44635</v>
      </c>
      <c r="C15" s="33" t="s">
        <v>53</v>
      </c>
      <c r="D15" s="34" t="str">
        <f>IFERROR(VLOOKUP(C15,[1]Dados!A:B,2,),"-")</f>
        <v>Conselheiro</v>
      </c>
      <c r="E15" s="35" t="s">
        <v>54</v>
      </c>
      <c r="F15" s="36">
        <v>44642.805555555555</v>
      </c>
      <c r="G15" s="36">
        <v>44644.788194444445</v>
      </c>
      <c r="H15" s="37" t="s">
        <v>34</v>
      </c>
      <c r="I15" s="38" t="s">
        <v>55</v>
      </c>
      <c r="J15" s="39">
        <v>2265.4299999999998</v>
      </c>
      <c r="K15" s="39">
        <v>72.12</v>
      </c>
      <c r="L15" s="39"/>
      <c r="M15" s="39"/>
      <c r="N15" s="39">
        <v>2337.5499999999997</v>
      </c>
      <c r="O15" s="35" t="s">
        <v>52</v>
      </c>
    </row>
    <row r="16" spans="1:15" outlineLevel="1" x14ac:dyDescent="0.25">
      <c r="A16" s="40"/>
      <c r="B16" s="41"/>
      <c r="C16" s="42" t="s">
        <v>79</v>
      </c>
      <c r="D16" s="25"/>
      <c r="E16" s="26"/>
      <c r="F16" s="27"/>
      <c r="G16" s="27"/>
      <c r="H16" s="28"/>
      <c r="I16" s="29"/>
      <c r="J16" s="30"/>
      <c r="K16" s="30">
        <f>SUBTOTAL(9,K15:K15)</f>
        <v>72.12</v>
      </c>
      <c r="L16" s="30">
        <f>SUBTOTAL(9,L15:L15)</f>
        <v>0</v>
      </c>
      <c r="M16" s="30">
        <f>SUBTOTAL(9,M15:M15)</f>
        <v>0</v>
      </c>
      <c r="N16" s="30">
        <f>SUBTOTAL(9,N15:N15)</f>
        <v>2337.5499999999997</v>
      </c>
      <c r="O16" s="26"/>
    </row>
    <row r="17" spans="1:15" ht="33.75" outlineLevel="2" x14ac:dyDescent="0.25">
      <c r="A17" s="31">
        <v>3</v>
      </c>
      <c r="B17" s="32">
        <v>44610</v>
      </c>
      <c r="C17" s="33" t="s">
        <v>32</v>
      </c>
      <c r="D17" s="34" t="str">
        <f>IFERROR(VLOOKUP(C17,[1]Dados!A:B,2,),"-")</f>
        <v>Conselheiro</v>
      </c>
      <c r="E17" s="35" t="s">
        <v>33</v>
      </c>
      <c r="F17" s="36">
        <v>44613.25</v>
      </c>
      <c r="G17" s="36" t="s">
        <v>29</v>
      </c>
      <c r="H17" s="37" t="s">
        <v>34</v>
      </c>
      <c r="I17" s="38" t="s">
        <v>35</v>
      </c>
      <c r="J17" s="39">
        <v>1924.14</v>
      </c>
      <c r="K17" s="39">
        <v>32.950000000000003</v>
      </c>
      <c r="L17" s="39"/>
      <c r="M17" s="39"/>
      <c r="N17" s="39">
        <v>1957.0900000000001</v>
      </c>
      <c r="O17" s="35" t="s">
        <v>36</v>
      </c>
    </row>
    <row r="18" spans="1:15" ht="33.75" outlineLevel="2" x14ac:dyDescent="0.25">
      <c r="A18" s="23">
        <v>4</v>
      </c>
      <c r="B18" s="24">
        <v>44610</v>
      </c>
      <c r="C18" s="17" t="s">
        <v>32</v>
      </c>
      <c r="D18" s="16" t="str">
        <f>IFERROR(VLOOKUP(C18,[1]Dados!A:B,2,),"-")</f>
        <v>Conselheiro</v>
      </c>
      <c r="E18" s="18" t="s">
        <v>37</v>
      </c>
      <c r="F18" s="19">
        <v>44614.267361111109</v>
      </c>
      <c r="G18" s="19" t="s">
        <v>29</v>
      </c>
      <c r="H18" s="20" t="s">
        <v>25</v>
      </c>
      <c r="I18" s="21" t="s">
        <v>38</v>
      </c>
      <c r="J18" s="22">
        <v>2294.96</v>
      </c>
      <c r="K18" s="22">
        <v>41.58</v>
      </c>
      <c r="L18" s="22"/>
      <c r="M18" s="22"/>
      <c r="N18" s="22">
        <v>2336.54</v>
      </c>
      <c r="O18" s="18" t="s">
        <v>36</v>
      </c>
    </row>
    <row r="19" spans="1:15" ht="22.5" outlineLevel="2" x14ac:dyDescent="0.25">
      <c r="A19" s="23">
        <v>7</v>
      </c>
      <c r="B19" s="24">
        <v>44628</v>
      </c>
      <c r="C19" s="17" t="s">
        <v>32</v>
      </c>
      <c r="D19" s="16" t="str">
        <f>IFERROR(VLOOKUP(C19,[1]Dados!A:B,2,),"-")</f>
        <v>Conselheiro</v>
      </c>
      <c r="E19" s="18" t="s">
        <v>33</v>
      </c>
      <c r="F19" s="19">
        <v>44630.458333333336</v>
      </c>
      <c r="G19" s="19" t="s">
        <v>29</v>
      </c>
      <c r="H19" s="20" t="s">
        <v>25</v>
      </c>
      <c r="I19" s="21" t="s">
        <v>47</v>
      </c>
      <c r="J19" s="22">
        <v>1896.29</v>
      </c>
      <c r="K19" s="22">
        <v>32.950000000000003</v>
      </c>
      <c r="L19" s="22"/>
      <c r="M19" s="22"/>
      <c r="N19" s="22">
        <v>1929.24</v>
      </c>
      <c r="O19" s="18" t="s">
        <v>46</v>
      </c>
    </row>
    <row r="20" spans="1:15" ht="22.5" outlineLevel="2" x14ac:dyDescent="0.25">
      <c r="A20" s="23">
        <v>8</v>
      </c>
      <c r="B20" s="24">
        <v>44628</v>
      </c>
      <c r="C20" s="17" t="s">
        <v>32</v>
      </c>
      <c r="D20" s="16" t="str">
        <f>IFERROR(VLOOKUP(C20,[1]Dados!A:B,2,),"-")</f>
        <v>Conselheiro</v>
      </c>
      <c r="E20" s="18" t="s">
        <v>37</v>
      </c>
      <c r="F20" s="19">
        <v>44631.711805555555</v>
      </c>
      <c r="G20" s="19" t="s">
        <v>29</v>
      </c>
      <c r="H20" s="20" t="s">
        <v>34</v>
      </c>
      <c r="I20" s="21" t="s">
        <v>48</v>
      </c>
      <c r="J20" s="22">
        <v>3427.14</v>
      </c>
      <c r="K20" s="22">
        <v>41.58</v>
      </c>
      <c r="L20" s="22"/>
      <c r="M20" s="22"/>
      <c r="N20" s="22">
        <v>3468.72</v>
      </c>
      <c r="O20" s="18" t="s">
        <v>46</v>
      </c>
    </row>
    <row r="21" spans="1:15" ht="22.5" outlineLevel="2" x14ac:dyDescent="0.25">
      <c r="A21" s="23">
        <v>15</v>
      </c>
      <c r="B21" s="24">
        <v>44651</v>
      </c>
      <c r="C21" s="17" t="s">
        <v>32</v>
      </c>
      <c r="D21" s="16" t="str">
        <f>IFERROR(VLOOKUP(C21,[1]Dados!A:B,2,),"-")</f>
        <v>Conselheiro</v>
      </c>
      <c r="E21" s="18" t="s">
        <v>66</v>
      </c>
      <c r="F21" s="19">
        <v>44675.868055555555</v>
      </c>
      <c r="G21" s="19">
        <v>44676.989583333336</v>
      </c>
      <c r="H21" s="20" t="s">
        <v>67</v>
      </c>
      <c r="I21" s="21" t="s">
        <v>68</v>
      </c>
      <c r="J21" s="22">
        <v>1164</v>
      </c>
      <c r="K21" s="22">
        <v>74.53</v>
      </c>
      <c r="L21" s="22"/>
      <c r="M21" s="22"/>
      <c r="N21" s="22">
        <v>1238.53</v>
      </c>
      <c r="O21" s="18" t="s">
        <v>69</v>
      </c>
    </row>
    <row r="22" spans="1:15" ht="22.5" outlineLevel="2" x14ac:dyDescent="0.25">
      <c r="A22" s="23">
        <v>16</v>
      </c>
      <c r="B22" s="24">
        <v>44651</v>
      </c>
      <c r="C22" s="17" t="s">
        <v>32</v>
      </c>
      <c r="D22" s="16" t="str">
        <f>IFERROR(VLOOKUP(C22,[1]Dados!A:B,2,),"-")</f>
        <v>Conselheiro</v>
      </c>
      <c r="E22" s="18" t="s">
        <v>33</v>
      </c>
      <c r="F22" s="19">
        <v>44704.197916666664</v>
      </c>
      <c r="G22" s="19" t="s">
        <v>29</v>
      </c>
      <c r="H22" s="20" t="s">
        <v>70</v>
      </c>
      <c r="I22" s="21" t="s">
        <v>71</v>
      </c>
      <c r="J22" s="22">
        <v>559.86</v>
      </c>
      <c r="K22" s="22">
        <v>32.950000000000003</v>
      </c>
      <c r="L22" s="22"/>
      <c r="M22" s="22"/>
      <c r="N22" s="22">
        <v>592.81000000000006</v>
      </c>
      <c r="O22" s="18" t="s">
        <v>72</v>
      </c>
    </row>
    <row r="23" spans="1:15" ht="22.5" outlineLevel="2" x14ac:dyDescent="0.25">
      <c r="A23" s="23">
        <v>17</v>
      </c>
      <c r="B23" s="24">
        <v>44651</v>
      </c>
      <c r="C23" s="17" t="s">
        <v>32</v>
      </c>
      <c r="D23" s="16" t="str">
        <f>IFERROR(VLOOKUP(C23,[1]Dados!A:B,2,),"-")</f>
        <v>Conselheiro</v>
      </c>
      <c r="E23" s="18" t="s">
        <v>37</v>
      </c>
      <c r="F23" s="19">
        <v>44705.309027777781</v>
      </c>
      <c r="G23" s="19" t="s">
        <v>29</v>
      </c>
      <c r="H23" s="20" t="s">
        <v>25</v>
      </c>
      <c r="I23" s="21" t="s">
        <v>73</v>
      </c>
      <c r="J23" s="22">
        <v>901.47</v>
      </c>
      <c r="K23" s="22">
        <v>41.58</v>
      </c>
      <c r="L23" s="22"/>
      <c r="M23" s="22"/>
      <c r="N23" s="22">
        <v>943.05000000000007</v>
      </c>
      <c r="O23" s="18" t="s">
        <v>72</v>
      </c>
    </row>
    <row r="24" spans="1:15" outlineLevel="1" x14ac:dyDescent="0.25">
      <c r="A24" s="40"/>
      <c r="B24" s="41"/>
      <c r="C24" s="42" t="s">
        <v>80</v>
      </c>
      <c r="D24" s="25"/>
      <c r="E24" s="26"/>
      <c r="F24" s="27"/>
      <c r="G24" s="27"/>
      <c r="H24" s="28"/>
      <c r="I24" s="29"/>
      <c r="J24" s="30"/>
      <c r="K24" s="30">
        <f>SUBTOTAL(9,K17:K23)</f>
        <v>298.12</v>
      </c>
      <c r="L24" s="30">
        <f>SUBTOTAL(9,L17:L23)</f>
        <v>0</v>
      </c>
      <c r="M24" s="30">
        <f>SUBTOTAL(9,M17:M23)</f>
        <v>0</v>
      </c>
      <c r="N24" s="30">
        <f>SUBTOTAL(9,N17:N23)</f>
        <v>12465.98</v>
      </c>
      <c r="O24" s="26"/>
    </row>
    <row r="25" spans="1:15" ht="22.5" outlineLevel="2" x14ac:dyDescent="0.25">
      <c r="A25" s="31">
        <v>14</v>
      </c>
      <c r="B25" s="32">
        <v>44645</v>
      </c>
      <c r="C25" s="33" t="s">
        <v>63</v>
      </c>
      <c r="D25" s="34" t="str">
        <f>IFERROR(VLOOKUP(C25,[1]Dados!A:B,2,),"-")</f>
        <v>Conselheiro</v>
      </c>
      <c r="E25" s="35" t="s">
        <v>64</v>
      </c>
      <c r="F25" s="36">
        <v>44658.430555555555</v>
      </c>
      <c r="G25" s="36">
        <v>44660.798611111109</v>
      </c>
      <c r="H25" s="37" t="s">
        <v>34</v>
      </c>
      <c r="I25" s="38" t="s">
        <v>65</v>
      </c>
      <c r="J25" s="39">
        <v>4192.57</v>
      </c>
      <c r="K25" s="39">
        <v>67.28</v>
      </c>
      <c r="L25" s="39"/>
      <c r="M25" s="39"/>
      <c r="N25" s="39">
        <v>4259.8499999999995</v>
      </c>
      <c r="O25" s="35" t="s">
        <v>61</v>
      </c>
    </row>
    <row r="26" spans="1:15" outlineLevel="1" x14ac:dyDescent="0.25">
      <c r="A26" s="40"/>
      <c r="B26" s="41"/>
      <c r="C26" s="42" t="s">
        <v>81</v>
      </c>
      <c r="D26" s="25"/>
      <c r="E26" s="26"/>
      <c r="F26" s="27"/>
      <c r="G26" s="27"/>
      <c r="H26" s="28"/>
      <c r="I26" s="29"/>
      <c r="J26" s="30"/>
      <c r="K26" s="30">
        <f>SUBTOTAL(9,K25:K25)</f>
        <v>67.28</v>
      </c>
      <c r="L26" s="30">
        <f>SUBTOTAL(9,L25:L25)</f>
        <v>0</v>
      </c>
      <c r="M26" s="30">
        <f>SUBTOTAL(9,M25:M25)</f>
        <v>0</v>
      </c>
      <c r="N26" s="30">
        <f>SUBTOTAL(9,N25:N25)</f>
        <v>4259.8499999999995</v>
      </c>
      <c r="O26" s="26"/>
    </row>
    <row r="27" spans="1:15" ht="33.75" outlineLevel="2" x14ac:dyDescent="0.25">
      <c r="A27" s="31">
        <v>1</v>
      </c>
      <c r="B27" s="32">
        <v>44579</v>
      </c>
      <c r="C27" s="33" t="s">
        <v>23</v>
      </c>
      <c r="D27" s="34" t="str">
        <f>IFERROR(VLOOKUP(C27,[1]Dados!A:B,2,),"-")</f>
        <v>Conselheiro</v>
      </c>
      <c r="E27" s="35" t="s">
        <v>24</v>
      </c>
      <c r="F27" s="36">
        <v>44609.246527777781</v>
      </c>
      <c r="G27" s="36">
        <v>44611.25</v>
      </c>
      <c r="H27" s="37" t="s">
        <v>25</v>
      </c>
      <c r="I27" s="38" t="s">
        <v>26</v>
      </c>
      <c r="J27" s="39">
        <v>584.85</v>
      </c>
      <c r="K27" s="39">
        <v>75.91</v>
      </c>
      <c r="L27" s="39">
        <v>90</v>
      </c>
      <c r="M27" s="39"/>
      <c r="N27" s="39">
        <v>750.76</v>
      </c>
      <c r="O27" s="35" t="s">
        <v>27</v>
      </c>
    </row>
    <row r="28" spans="1:15" ht="24" outlineLevel="2" x14ac:dyDescent="0.25">
      <c r="A28" s="23">
        <v>2</v>
      </c>
      <c r="B28" s="24">
        <v>44579</v>
      </c>
      <c r="C28" s="17" t="s">
        <v>23</v>
      </c>
      <c r="D28" s="16" t="str">
        <f>IFERROR(VLOOKUP(C28,[1]Dados!A:B,2,),"-")</f>
        <v>Conselheiro</v>
      </c>
      <c r="E28" s="18" t="s">
        <v>28</v>
      </c>
      <c r="F28" s="19">
        <v>44613.847222222219</v>
      </c>
      <c r="G28" s="19" t="s">
        <v>29</v>
      </c>
      <c r="H28" s="20" t="s">
        <v>25</v>
      </c>
      <c r="I28" s="21" t="s">
        <v>30</v>
      </c>
      <c r="J28" s="22">
        <v>235.39</v>
      </c>
      <c r="K28" s="22">
        <v>39.93</v>
      </c>
      <c r="L28" s="22">
        <v>45</v>
      </c>
      <c r="M28" s="22"/>
      <c r="N28" s="22">
        <v>320.32</v>
      </c>
      <c r="O28" s="18" t="s">
        <v>31</v>
      </c>
    </row>
    <row r="29" spans="1:15" ht="24" outlineLevel="2" x14ac:dyDescent="0.25">
      <c r="A29" s="23">
        <v>11</v>
      </c>
      <c r="B29" s="24">
        <v>44641</v>
      </c>
      <c r="C29" s="17" t="s">
        <v>23</v>
      </c>
      <c r="D29" s="16" t="str">
        <f>IFERROR(VLOOKUP(C29,[1]Dados!A:B,2,),"-")</f>
        <v>Conselheiro</v>
      </c>
      <c r="E29" s="18" t="s">
        <v>56</v>
      </c>
      <c r="F29" s="19">
        <v>44676.989583333336</v>
      </c>
      <c r="G29" s="19">
        <v>44678.868055555555</v>
      </c>
      <c r="H29" s="20" t="s">
        <v>34</v>
      </c>
      <c r="I29" s="21" t="s">
        <v>57</v>
      </c>
      <c r="J29" s="22">
        <v>649.71</v>
      </c>
      <c r="K29" s="22">
        <v>74.53</v>
      </c>
      <c r="L29" s="22"/>
      <c r="M29" s="22"/>
      <c r="N29" s="22">
        <v>724.24</v>
      </c>
      <c r="O29" s="18" t="s">
        <v>58</v>
      </c>
    </row>
    <row r="30" spans="1:15" outlineLevel="1" x14ac:dyDescent="0.25">
      <c r="A30" s="40"/>
      <c r="B30" s="41"/>
      <c r="C30" s="42" t="s">
        <v>82</v>
      </c>
      <c r="D30" s="25"/>
      <c r="E30" s="26"/>
      <c r="F30" s="27"/>
      <c r="G30" s="27"/>
      <c r="H30" s="28"/>
      <c r="I30" s="29"/>
      <c r="J30" s="30"/>
      <c r="K30" s="30">
        <f>SUBTOTAL(9,K27:K29)</f>
        <v>190.37</v>
      </c>
      <c r="L30" s="30">
        <f>SUBTOTAL(9,L27:L29)</f>
        <v>135</v>
      </c>
      <c r="M30" s="30">
        <f>SUBTOTAL(9,M27:M29)</f>
        <v>0</v>
      </c>
      <c r="N30" s="30">
        <f>SUBTOTAL(9,N27:N29)</f>
        <v>1795.32</v>
      </c>
      <c r="O30" s="26"/>
    </row>
    <row r="31" spans="1:15" ht="22.5" outlineLevel="2" x14ac:dyDescent="0.25">
      <c r="A31" s="31">
        <v>13</v>
      </c>
      <c r="B31" s="32">
        <v>44645</v>
      </c>
      <c r="C31" s="33" t="s">
        <v>62</v>
      </c>
      <c r="D31" s="34" t="str">
        <f>IFERROR(VLOOKUP(C31,[1]Dados!A:B,2,),"-")</f>
        <v>Conselheiro</v>
      </c>
      <c r="E31" s="35" t="s">
        <v>40</v>
      </c>
      <c r="F31" s="36">
        <v>44658.236111111109</v>
      </c>
      <c r="G31" s="36">
        <v>44661.340277777781</v>
      </c>
      <c r="H31" s="37" t="s">
        <v>41</v>
      </c>
      <c r="I31" s="38" t="s">
        <v>60</v>
      </c>
      <c r="J31" s="39">
        <v>1954.88</v>
      </c>
      <c r="K31" s="39">
        <v>75.91</v>
      </c>
      <c r="L31" s="39"/>
      <c r="M31" s="39"/>
      <c r="N31" s="39">
        <v>2030.7900000000002</v>
      </c>
      <c r="O31" s="35" t="s">
        <v>61</v>
      </c>
    </row>
    <row r="32" spans="1:15" outlineLevel="1" x14ac:dyDescent="0.25">
      <c r="A32" s="40"/>
      <c r="B32" s="41"/>
      <c r="C32" s="42" t="s">
        <v>83</v>
      </c>
      <c r="D32" s="25"/>
      <c r="E32" s="26"/>
      <c r="F32" s="27"/>
      <c r="G32" s="27"/>
      <c r="H32" s="28"/>
      <c r="I32" s="29"/>
      <c r="J32" s="30"/>
      <c r="K32" s="30">
        <f>SUBTOTAL(9,K31:K31)</f>
        <v>75.91</v>
      </c>
      <c r="L32" s="30">
        <f>SUBTOTAL(9,L31:L31)</f>
        <v>0</v>
      </c>
      <c r="M32" s="30">
        <f>SUBTOTAL(9,M31:M31)</f>
        <v>0</v>
      </c>
      <c r="N32" s="30">
        <f>SUBTOTAL(9,N31:N31)</f>
        <v>2030.7900000000002</v>
      </c>
      <c r="O32" s="26"/>
    </row>
    <row r="33" spans="1:15" ht="22.5" outlineLevel="2" x14ac:dyDescent="0.25">
      <c r="A33" s="31">
        <v>6</v>
      </c>
      <c r="B33" s="32">
        <v>44627</v>
      </c>
      <c r="C33" s="33" t="s">
        <v>44</v>
      </c>
      <c r="D33" s="34" t="str">
        <f>IFERROR(VLOOKUP(C33,[1]Dados!A:B,2,),"-")</f>
        <v>Conselheiro</v>
      </c>
      <c r="E33" s="35" t="s">
        <v>37</v>
      </c>
      <c r="F33" s="36">
        <v>44631.659722222219</v>
      </c>
      <c r="G33" s="36" t="s">
        <v>29</v>
      </c>
      <c r="H33" s="37" t="s">
        <v>25</v>
      </c>
      <c r="I33" s="38" t="s">
        <v>45</v>
      </c>
      <c r="J33" s="39">
        <v>1896.29</v>
      </c>
      <c r="K33" s="39">
        <v>41.58</v>
      </c>
      <c r="L33" s="39"/>
      <c r="M33" s="39"/>
      <c r="N33" s="39">
        <v>1937.87</v>
      </c>
      <c r="O33" s="35" t="s">
        <v>46</v>
      </c>
    </row>
    <row r="34" spans="1:15" outlineLevel="1" x14ac:dyDescent="0.25">
      <c r="A34" s="40"/>
      <c r="B34" s="41"/>
      <c r="C34" s="42" t="s">
        <v>84</v>
      </c>
      <c r="D34" s="25"/>
      <c r="E34" s="26"/>
      <c r="F34" s="27"/>
      <c r="G34" s="27"/>
      <c r="H34" s="28"/>
      <c r="I34" s="29"/>
      <c r="J34" s="30"/>
      <c r="K34" s="30">
        <f>SUBTOTAL(9,K33:K33)</f>
        <v>41.58</v>
      </c>
      <c r="L34" s="30">
        <f>SUBTOTAL(9,L33:L33)</f>
        <v>0</v>
      </c>
      <c r="M34" s="30">
        <f>SUBTOTAL(9,M33:M33)</f>
        <v>0</v>
      </c>
      <c r="N34" s="30">
        <f>SUBTOTAL(9,N33:N33)</f>
        <v>1937.87</v>
      </c>
      <c r="O34" s="26"/>
    </row>
    <row r="35" spans="1:15" ht="22.5" outlineLevel="2" x14ac:dyDescent="0.25">
      <c r="A35" s="31">
        <v>12</v>
      </c>
      <c r="B35" s="32">
        <v>44645</v>
      </c>
      <c r="C35" s="33" t="s">
        <v>59</v>
      </c>
      <c r="D35" s="34" t="str">
        <f>IFERROR(VLOOKUP(C35,[1]Dados!A:B,2,),"-")</f>
        <v>Conselheiro</v>
      </c>
      <c r="E35" s="35" t="s">
        <v>40</v>
      </c>
      <c r="F35" s="36">
        <v>44658.236111111109</v>
      </c>
      <c r="G35" s="36">
        <v>44661.340277777781</v>
      </c>
      <c r="H35" s="37" t="s">
        <v>41</v>
      </c>
      <c r="I35" s="38" t="s">
        <v>60</v>
      </c>
      <c r="J35" s="39">
        <v>1954.88</v>
      </c>
      <c r="K35" s="39">
        <v>75.91</v>
      </c>
      <c r="L35" s="39"/>
      <c r="M35" s="39"/>
      <c r="N35" s="39">
        <v>2030.7900000000002</v>
      </c>
      <c r="O35" s="35" t="s">
        <v>61</v>
      </c>
    </row>
    <row r="36" spans="1:15" outlineLevel="1" x14ac:dyDescent="0.25">
      <c r="A36" s="40"/>
      <c r="B36" s="41"/>
      <c r="C36" s="42" t="s">
        <v>85</v>
      </c>
      <c r="D36" s="25"/>
      <c r="E36" s="26"/>
      <c r="F36" s="27"/>
      <c r="G36" s="27"/>
      <c r="H36" s="28"/>
      <c r="I36" s="29"/>
      <c r="J36" s="30"/>
      <c r="K36" s="30">
        <f>SUBTOTAL(9,K35:K35)</f>
        <v>75.91</v>
      </c>
      <c r="L36" s="30">
        <f>SUBTOTAL(9,L35:L35)</f>
        <v>0</v>
      </c>
      <c r="M36" s="30">
        <f>SUBTOTAL(9,M35:M35)</f>
        <v>0</v>
      </c>
      <c r="N36" s="30">
        <f>SUBTOTAL(9,N35:N35)</f>
        <v>2030.7900000000002</v>
      </c>
      <c r="O36" s="26"/>
    </row>
    <row r="37" spans="1:15" x14ac:dyDescent="0.25">
      <c r="A37" s="40"/>
      <c r="B37" s="41"/>
      <c r="C37" s="42" t="s">
        <v>14</v>
      </c>
      <c r="D37" s="25"/>
      <c r="E37" s="26"/>
      <c r="F37" s="27"/>
      <c r="G37" s="27"/>
      <c r="H37" s="28"/>
      <c r="I37" s="29"/>
      <c r="J37" s="30"/>
      <c r="K37" s="30">
        <f>SUBTOTAL(9,K11:K35)</f>
        <v>974.8399999999998</v>
      </c>
      <c r="L37" s="30">
        <f>SUBTOTAL(9,L11:L35)</f>
        <v>135</v>
      </c>
      <c r="M37" s="30">
        <f>SUBTOTAL(9,M11:M35)</f>
        <v>0</v>
      </c>
      <c r="N37" s="30">
        <f>SUBTOTAL(9,N11:N35)</f>
        <v>32650.69</v>
      </c>
      <c r="O37" s="26"/>
    </row>
    <row r="40" spans="1:15" x14ac:dyDescent="0.25">
      <c r="A40" s="43" t="s">
        <v>22</v>
      </c>
      <c r="B40" s="43"/>
      <c r="C40" s="43"/>
      <c r="D40" s="43"/>
      <c r="E40" s="43"/>
      <c r="F40" s="43"/>
    </row>
    <row r="41" spans="1:15" x14ac:dyDescent="0.25">
      <c r="A41" s="9"/>
      <c r="B41" s="15"/>
      <c r="C41" s="10"/>
      <c r="D41" s="10"/>
      <c r="E41" s="11" t="s">
        <v>13</v>
      </c>
      <c r="F41" s="12">
        <v>0</v>
      </c>
    </row>
    <row r="42" spans="1:15" x14ac:dyDescent="0.25">
      <c r="A42" s="9"/>
      <c r="B42" s="15"/>
      <c r="C42" s="10"/>
      <c r="D42" s="10"/>
      <c r="E42" s="11" t="s">
        <v>14</v>
      </c>
      <c r="F42" s="12">
        <f>N37</f>
        <v>32650.69</v>
      </c>
    </row>
    <row r="43" spans="1:15" x14ac:dyDescent="0.25">
      <c r="A43" s="9"/>
      <c r="B43" s="15"/>
      <c r="C43" s="10"/>
      <c r="D43" s="10"/>
      <c r="E43" s="11" t="s">
        <v>15</v>
      </c>
      <c r="F43" s="12">
        <f>SUM(F41:F42)</f>
        <v>32650.69</v>
      </c>
    </row>
    <row r="45" spans="1:15" x14ac:dyDescent="0.25">
      <c r="A45" s="13" t="s">
        <v>87</v>
      </c>
      <c r="B45" s="13"/>
    </row>
  </sheetData>
  <sortState ref="A11:O15">
    <sortCondition ref="C10"/>
  </sortState>
  <mergeCells count="4">
    <mergeCell ref="A2:O2"/>
    <mergeCell ref="A3:O3"/>
    <mergeCell ref="A8:O8"/>
    <mergeCell ref="A40:F40"/>
  </mergeCells>
  <conditionalFormatting sqref="A6:M7">
    <cfRule type="expression" dxfId="4" priority="11">
      <formula>OR(#REF!="",AND(#REF!&lt;&gt;"",#REF!=""))</formula>
    </cfRule>
  </conditionalFormatting>
  <conditionalFormatting sqref="A6:M7">
    <cfRule type="expression" priority="12">
      <formula>OR(#REF!="",AND(#REF!&lt;&gt;"",#REF!=""))</formula>
    </cfRule>
  </conditionalFormatting>
  <conditionalFormatting sqref="O6:O7">
    <cfRule type="expression" dxfId="3" priority="9">
      <formula>OR(#REF!="",AND(#REF!&lt;&gt;"",#REF!=""))</formula>
    </cfRule>
  </conditionalFormatting>
  <conditionalFormatting sqref="O6:O7">
    <cfRule type="expression" priority="10">
      <formula>OR(#REF!="",AND(#REF!&lt;&gt;"",#REF!=""))</formula>
    </cfRule>
  </conditionalFormatting>
  <conditionalFormatting sqref="A41:E43">
    <cfRule type="expression" dxfId="2" priority="7">
      <formula>OR(#REF!="",AND(#REF!&lt;&gt;"",#REF!=""))</formula>
    </cfRule>
  </conditionalFormatting>
  <conditionalFormatting sqref="A41:E43">
    <cfRule type="expression" priority="8">
      <formula>OR(#REF!="",AND(#REF!&lt;&gt;"",#REF!=""))</formula>
    </cfRule>
  </conditionalFormatting>
  <conditionalFormatting sqref="F43 F41">
    <cfRule type="expression" dxfId="1" priority="5">
      <formula>OR(#REF!="",AND(#REF!&lt;&gt;"",#REF!=""))</formula>
    </cfRule>
  </conditionalFormatting>
  <conditionalFormatting sqref="F43 F41">
    <cfRule type="expression" priority="6">
      <formula>OR(#REF!="",AND(#REF!&lt;&gt;"",#REF!=""))</formula>
    </cfRule>
  </conditionalFormatting>
  <conditionalFormatting sqref="F42">
    <cfRule type="expression" dxfId="0" priority="3">
      <formula>OR(#REF!="",AND(#REF!&lt;&gt;"",#REF!=""))</formula>
    </cfRule>
  </conditionalFormatting>
  <conditionalFormatting sqref="F42">
    <cfRule type="expression" priority="4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'L:\Diárias\CONTROLE DE DIÁRIAS\[Controle de Diárias 2022.xlsx]Dados'!#REF!</xm:f>
          </x14:formula1>
          <xm:sqref>C11 C13 C15 C17</xm:sqref>
        </x14:dataValidation>
        <x14:dataValidation type="list" allowBlank="1" showInputMessage="1" showErrorMessage="1">
          <x14:formula1>
            <xm:f>'L:\Diárias\CONTROLE DE DIÁRIAS\[Controle de Diárias 2022.xlsx]Dados'!#REF!</xm:f>
          </x14:formula1>
          <xm:sqref>C18:C23 C25 C27:C29 C31 C33 C35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2022-01-12T18:47:25Z</cp:lastPrinted>
  <dcterms:created xsi:type="dcterms:W3CDTF">2020-03-24T12:06:26Z</dcterms:created>
  <dcterms:modified xsi:type="dcterms:W3CDTF">2022-06-03T16:52:03Z</dcterms:modified>
</cp:coreProperties>
</file>