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Abr" sheetId="9" r:id="rId1"/>
    <sheet name="Acumulado2022" sheetId="6" r:id="rId2"/>
  </sheets>
  <externalReferences>
    <externalReference r:id="rId3"/>
  </externalReferences>
  <definedNames>
    <definedName name="_xlnm._FilterDatabase" localSheetId="0" hidden="1">Abr!$A$18:$O$20</definedName>
    <definedName name="_xlnm._FilterDatabase" localSheetId="1" hidden="1">Acumulado2022!$A$18:$O$41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6" l="1"/>
  <c r="K46" i="6"/>
  <c r="N44" i="6"/>
  <c r="K44" i="6"/>
  <c r="N42" i="6"/>
  <c r="K42" i="6"/>
  <c r="N40" i="6"/>
  <c r="L40" i="6"/>
  <c r="L47" i="6" s="1"/>
  <c r="K40" i="6"/>
  <c r="N34" i="6"/>
  <c r="K34" i="6"/>
  <c r="N32" i="6"/>
  <c r="K32" i="6"/>
  <c r="N24" i="6"/>
  <c r="K24" i="6"/>
  <c r="N22" i="6"/>
  <c r="K22" i="6"/>
  <c r="N20" i="6"/>
  <c r="K20" i="6"/>
  <c r="N12" i="6"/>
  <c r="M12" i="6"/>
  <c r="L12" i="6"/>
  <c r="K12" i="6"/>
  <c r="N9" i="6"/>
  <c r="M9" i="6"/>
  <c r="L9" i="6"/>
  <c r="K9" i="6"/>
  <c r="N7" i="6"/>
  <c r="N13" i="6" s="1"/>
  <c r="F51" i="6" s="1"/>
  <c r="M7" i="6"/>
  <c r="M13" i="6" s="1"/>
  <c r="L7" i="6"/>
  <c r="K7" i="6"/>
  <c r="K13" i="6" s="1"/>
  <c r="F27" i="9"/>
  <c r="F26" i="9"/>
  <c r="N22" i="9"/>
  <c r="M22" i="9"/>
  <c r="L22" i="9"/>
  <c r="K22" i="9"/>
  <c r="N21" i="9"/>
  <c r="M21" i="9"/>
  <c r="L21" i="9"/>
  <c r="K21" i="9"/>
  <c r="N12" i="9"/>
  <c r="M12" i="9"/>
  <c r="L12" i="9"/>
  <c r="K12" i="9"/>
  <c r="N9" i="9"/>
  <c r="M9" i="9"/>
  <c r="L9" i="9"/>
  <c r="K9" i="9"/>
  <c r="N7" i="9"/>
  <c r="N13" i="9" s="1"/>
  <c r="M7" i="9"/>
  <c r="M13" i="9" s="1"/>
  <c r="L7" i="9"/>
  <c r="L13" i="9" s="1"/>
  <c r="K7" i="9"/>
  <c r="K13" i="9" s="1"/>
  <c r="L13" i="6" l="1"/>
  <c r="N47" i="6"/>
  <c r="F52" i="6" s="1"/>
  <c r="K47" i="6"/>
  <c r="D31" i="6" l="1"/>
  <c r="D30" i="6"/>
  <c r="D29" i="6"/>
  <c r="D33" i="6"/>
  <c r="D41" i="6"/>
  <c r="D45" i="6"/>
  <c r="D37" i="6"/>
  <c r="D23" i="6"/>
  <c r="D19" i="6"/>
  <c r="D28" i="6"/>
  <c r="D27" i="6"/>
  <c r="D43" i="6"/>
  <c r="D21" i="6"/>
  <c r="D26" i="6" l="1"/>
  <c r="D25" i="6"/>
  <c r="D36" i="6"/>
  <c r="D35" i="6"/>
  <c r="F28" i="9" l="1"/>
  <c r="F53" i="6"/>
</calcChain>
</file>

<file path=xl/sharedStrings.xml><?xml version="1.0" encoding="utf-8"?>
<sst xmlns="http://schemas.openxmlformats.org/spreadsheetml/2006/main" count="265" uniqueCount="108">
  <si>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</si>
  <si>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</si>
  <si>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</si>
  <si>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</si>
  <si>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</si>
  <si>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</si>
  <si>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</si>
  <si>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</si>
  <si>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</si>
  <si>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</si>
  <si>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</si>
  <si>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</si>
  <si>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</si>
  <si>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</si>
  <si>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</si>
  <si>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</si>
  <si>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</si>
  <si>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</si>
  <si>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Remarcação</t>
  </si>
  <si>
    <t>Data Compra</t>
  </si>
  <si>
    <t>PASSAGENS AÉREAS - ACUMULADO 2022</t>
  </si>
  <si>
    <t>RESUMO DE ACUMULADO 2022</t>
  </si>
  <si>
    <t>Patricia Figueiredo Sarquis Herden</t>
  </si>
  <si>
    <t>Florianópolis -&gt; Brasília -&gt; São Paulo (CGH)</t>
  </si>
  <si>
    <t>Gol</t>
  </si>
  <si>
    <t>CMNSRB</t>
  </si>
  <si>
    <t>São Paulo (CGH) -&gt; Florianópolis</t>
  </si>
  <si>
    <t>-</t>
  </si>
  <si>
    <t>XHUPIY</t>
  </si>
  <si>
    <t>Mauricio Andre Giusti</t>
  </si>
  <si>
    <t>Chapecó -&gt; Florianópolis</t>
  </si>
  <si>
    <t>Azul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</si>
  <si>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</si>
  <si>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</si>
  <si>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</si>
  <si>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</si>
  <si>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Gogliardo Vieira Maragno</t>
  </si>
  <si>
    <t>Florianópolis &lt;-&gt; Brasília</t>
  </si>
  <si>
    <t>Latam</t>
  </si>
  <si>
    <t>SODQQT</t>
  </si>
  <si>
    <t>10/03 15h  11/03 08h30 - Encontro de Coordenadores das Comissões de Ensino e Formação do CAU</t>
  </si>
  <si>
    <t>Silvana Maria Hall</t>
  </si>
  <si>
    <t>IZTJOP</t>
  </si>
  <si>
    <t>11/03 09h 12h -  125ª Reunião Plenária Ordinária</t>
  </si>
  <si>
    <t>GAUQJA</t>
  </si>
  <si>
    <t>YHCVGM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</si>
  <si>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</si>
  <si>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</si>
  <si>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</si>
  <si>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</si>
  <si>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Henrique Rafael De Lima</t>
  </si>
  <si>
    <t>Joinville &lt;-&gt; Rio de Janeiro</t>
  </si>
  <si>
    <t>BF3UYP</t>
  </si>
  <si>
    <t>Florianópolis &lt;-&gt; Chapecó</t>
  </si>
  <si>
    <t>QFZGKS</t>
  </si>
  <si>
    <t>26/04 19h30 21h - Palestra UNOESC Chapecó</t>
  </si>
  <si>
    <t>Silvya Helena Caprario</t>
  </si>
  <si>
    <t>UGUHCA</t>
  </si>
  <si>
    <t>07/04 18h15min a 09/04 18h20min - Seminário ARQUITETURA PARA OS OUTROS 93%</t>
  </si>
  <si>
    <t>Rosana Silveira</t>
  </si>
  <si>
    <t>Newton Marçal Santos</t>
  </si>
  <si>
    <t>Chapecó &lt;-&gt; Brasília</t>
  </si>
  <si>
    <t>KH9CYZ</t>
  </si>
  <si>
    <t>Chapecó &lt;-&gt; Florianópolis</t>
  </si>
  <si>
    <t xml:space="preserve"> Azul 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</si>
  <si>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</si>
  <si>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</si>
  <si>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</si>
  <si>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</si>
  <si>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</si>
  <si>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</si>
  <si>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Taxa  Bagagem/ Assento</t>
  </si>
  <si>
    <t>Conselheiro</t>
  </si>
  <si>
    <t>Jaime Teixeira Chaves</t>
  </si>
  <si>
    <t>Florianópolis &lt;-&gt; São Paulo (CGH)</t>
  </si>
  <si>
    <t>HKOWWI</t>
  </si>
  <si>
    <t>26/05 09h 18h - Fórum de Presidentes;
27/05 09h 18h - Plenária Ampliada.</t>
  </si>
  <si>
    <t>Florianópolis &lt;-&gt; Vitória</t>
  </si>
  <si>
    <t xml:space="preserve"> Gol </t>
  </si>
  <si>
    <t>YUDCYT</t>
  </si>
  <si>
    <t>UNJNKG</t>
  </si>
  <si>
    <t>16 a 17/05 09h 18h - Seminário de Fiscalização 2022</t>
  </si>
  <si>
    <t>João Vicente Scarpin</t>
  </si>
  <si>
    <t>TQIXYV</t>
  </si>
  <si>
    <t>Leonardo Vistuba Kawa</t>
  </si>
  <si>
    <t>Curitiba -&gt; Vitória</t>
  </si>
  <si>
    <t>RELUNT</t>
  </si>
  <si>
    <t>Curitiba &lt;- Vitória</t>
  </si>
  <si>
    <t>BDFVET</t>
  </si>
  <si>
    <t>Empregado</t>
  </si>
  <si>
    <t>RESUMO DE Abril</t>
  </si>
  <si>
    <t>Jaime Teixeira Chaves Total</t>
  </si>
  <si>
    <t>João Vicente Scarpin Total</t>
  </si>
  <si>
    <t>Leonardo Vistuba Kawa Total</t>
  </si>
  <si>
    <t>Patricia Figueiredo Sarquis Herden Total</t>
  </si>
  <si>
    <t>PASSAGENS AÉREAS - ABRIL/2022</t>
  </si>
  <si>
    <t>Eliane De Queiroz Gomes Castro Total</t>
  </si>
  <si>
    <t>Gogliardo Vieira Maragno Total</t>
  </si>
  <si>
    <t>Henrique Rafael De Lima Total</t>
  </si>
  <si>
    <t>Mauricio Andre Giusti Total</t>
  </si>
  <si>
    <t>Newton Marçal Santos Total</t>
  </si>
  <si>
    <t>Rosana Silveira Total</t>
  </si>
  <si>
    <t>Silvana Maria Hall Total</t>
  </si>
  <si>
    <t>Silvya Helena Caprario Total</t>
  </si>
  <si>
    <t>Taxa  Bagagem Assento</t>
  </si>
  <si>
    <t>17/02 08h 18h - Reunião Fórum Presidentes;
18/02 09h 13h - Reunião Plenária Ampliada do CAU/BR;
18/02 14h 18h - Reunião CAU em Movimento.Valor da taxa descontado da Diária.</t>
  </si>
  <si>
    <t>21/02 10h 12h - Reunião Presidente Catherine.
Valor da taxa descontado da Diária.</t>
  </si>
  <si>
    <t>Publicado em 03/06/2022 por Isabella Pereira de Sousa - Assistente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</si>
</sst>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center" vertical="center"/>
    </xf>
    <xf numFmtId="44" fontId="6" fillId="0" borderId="5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165" fontId="7" fillId="4" borderId="3" xfId="0" applyNumberFormat="1" applyFont="1" applyFill="1" applyBorder="1" applyAlignment="1">
      <alignment horizontal="right" vertical="center"/>
    </xf>
    <xf numFmtId="166" fontId="9" fillId="4" borderId="1" xfId="0" applyNumberFormat="1" applyFont="1" applyFill="1" applyBorder="1" applyAlignment="1">
      <alignment horizontal="center" vertical="center" wrapText="1"/>
    </xf>
    <xf numFmtId="44" fontId="9" fillId="4" borderId="1" xfId="1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3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28576</xdr:rowOff>
    </xdr:from>
    <xdr:to>
      <xdr:col>5</xdr:col>
      <xdr:colOff>47626</xdr:colOff>
      <xdr:row>0</xdr:row>
      <xdr:rowOff>504826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42" b="14535"/>
        <a:stretch/>
      </xdr:blipFill>
      <xdr:spPr bwMode="auto">
        <a:xfrm>
          <a:off x="1" y="28576"/>
          <a:ext cx="4152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1371601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Cíntia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Dalana de Matos Vianna</v>
          </cell>
          <cell r="B12" t="str">
            <v>Conselheiro</v>
          </cell>
        </row>
        <row r="13">
          <cell r="A13" t="str">
            <v>Daniel Otávio Maffezzolli</v>
          </cell>
          <cell r="B13" t="str">
            <v>Conselheiro</v>
          </cell>
        </row>
        <row r="14">
          <cell r="A14" t="str">
            <v>Daniela Accorinte Lopes</v>
          </cell>
          <cell r="B14" t="str">
            <v>Convidado</v>
          </cell>
        </row>
        <row r="15">
          <cell r="A15" t="str">
            <v>Daniela Pareja Garcia Sarmento</v>
          </cell>
          <cell r="B15" t="str">
            <v>Conselheiro</v>
          </cell>
        </row>
        <row r="16">
          <cell r="A16" t="str">
            <v>Douglas Goulart Virgilio</v>
          </cell>
          <cell r="B16" t="str">
            <v>Conselheiro</v>
          </cell>
        </row>
        <row r="17">
          <cell r="A17" t="str">
            <v>Eduarda Farina</v>
          </cell>
          <cell r="B17" t="str">
            <v>Conselheiro</v>
          </cell>
        </row>
        <row r="18">
          <cell r="A18" t="str">
            <v>Eduardo Kinchescki</v>
          </cell>
          <cell r="B18" t="str">
            <v>Conselheiro</v>
          </cell>
        </row>
        <row r="19">
          <cell r="A19" t="str">
            <v>Eliane de Queiroz Gomes Castro</v>
          </cell>
          <cell r="B19" t="str">
            <v>Conselheiro</v>
          </cell>
        </row>
        <row r="20">
          <cell r="A20" t="str">
            <v>Fárida Mirany de Mira</v>
          </cell>
          <cell r="B20" t="str">
            <v>Conselheiro</v>
          </cell>
        </row>
        <row r="21">
          <cell r="A21" t="str">
            <v>Felipe Braibante</v>
          </cell>
          <cell r="B21" t="str">
            <v>Conselheiro</v>
          </cell>
        </row>
        <row r="22">
          <cell r="A22" t="str">
            <v>Flávio de Lemos Carsalade</v>
          </cell>
          <cell r="B22" t="str">
            <v>Convidado</v>
          </cell>
        </row>
        <row r="23">
          <cell r="A23" t="str">
            <v>Francisco Ricardo Klein</v>
          </cell>
          <cell r="B23" t="str">
            <v>Conselheiro</v>
          </cell>
        </row>
        <row r="24">
          <cell r="A24" t="str">
            <v>Gabriela Fernanda Grisa</v>
          </cell>
          <cell r="B24" t="str">
            <v>Conselheiro</v>
          </cell>
        </row>
        <row r="25">
          <cell r="A25" t="str">
            <v>Gabriela Hanna Tondo</v>
          </cell>
          <cell r="B25" t="str">
            <v>Conselheiro</v>
          </cell>
        </row>
        <row r="26">
          <cell r="A26" t="str">
            <v>Gogliardo Vieira Maragno</v>
          </cell>
          <cell r="B26" t="str">
            <v>Conselheiro</v>
          </cell>
        </row>
        <row r="27">
          <cell r="A27" t="str">
            <v>Henrique Rafael de Lima</v>
          </cell>
          <cell r="B27" t="str">
            <v>Conselheiro</v>
          </cell>
        </row>
        <row r="28">
          <cell r="A28" t="str">
            <v>Henrique Rafael de Lima</v>
          </cell>
          <cell r="B28" t="str">
            <v>Conselheiro</v>
          </cell>
        </row>
        <row r="29">
          <cell r="A29" t="str">
            <v>Jaime Teixeira Chaves</v>
          </cell>
          <cell r="B29" t="str">
            <v>Empregado</v>
          </cell>
        </row>
        <row r="30">
          <cell r="A30" t="str">
            <v>Janete Sueli Krueger</v>
          </cell>
          <cell r="B30" t="str">
            <v>Conselheiro</v>
          </cell>
        </row>
        <row r="31">
          <cell r="A31" t="str">
            <v>Jaqueline Andrade</v>
          </cell>
          <cell r="B31" t="str">
            <v>Convidado</v>
          </cell>
        </row>
        <row r="32">
          <cell r="A32" t="str">
            <v>João Vicente Scarpin</v>
          </cell>
          <cell r="B32" t="str">
            <v>Empregado</v>
          </cell>
        </row>
        <row r="33">
          <cell r="A33" t="str">
            <v>José Alberto Gebara</v>
          </cell>
          <cell r="B33" t="str">
            <v>Conselheiro</v>
          </cell>
        </row>
        <row r="34">
          <cell r="A34" t="str">
            <v>Juliana Cordula Dreher de Andrade</v>
          </cell>
          <cell r="B34" t="str">
            <v>Conselheiro</v>
          </cell>
        </row>
        <row r="35">
          <cell r="A35" t="str">
            <v>Kelly Correia Sychoski</v>
          </cell>
          <cell r="B35" t="str">
            <v>Conselheiro</v>
          </cell>
        </row>
        <row r="36">
          <cell r="A36" t="str">
            <v>Larissa Moreira</v>
          </cell>
          <cell r="B36" t="str">
            <v>Conselheiro</v>
          </cell>
        </row>
        <row r="37">
          <cell r="A37" t="str">
            <v>Leonardo Vistuba Kawa</v>
          </cell>
          <cell r="B37" t="str">
            <v>Empregado</v>
          </cell>
        </row>
        <row r="38">
          <cell r="A38" t="str">
            <v>Lilian Louise Fabre Santos</v>
          </cell>
          <cell r="B38" t="str">
            <v>Conselheiro</v>
          </cell>
        </row>
        <row r="39">
          <cell r="A39" t="str">
            <v>Luiz Alberto de Souza</v>
          </cell>
          <cell r="B39" t="str">
            <v>Convidado</v>
          </cell>
        </row>
        <row r="40">
          <cell r="A40" t="str">
            <v>Mateus Szomorovszky</v>
          </cell>
          <cell r="B40" t="str">
            <v>Convidado</v>
          </cell>
        </row>
        <row r="41">
          <cell r="A41" t="str">
            <v>Matheus Pedron Jasper</v>
          </cell>
          <cell r="B41" t="str">
            <v>Convidado</v>
          </cell>
        </row>
        <row r="42">
          <cell r="A42" t="str">
            <v>Mauricio Andre Giusti</v>
          </cell>
          <cell r="B42" t="str">
            <v>Conselheiro</v>
          </cell>
        </row>
        <row r="43">
          <cell r="A43" t="str">
            <v>Newton Marçal Santos</v>
          </cell>
          <cell r="B43" t="str">
            <v>Conselheiro</v>
          </cell>
        </row>
        <row r="44">
          <cell r="A44" t="str">
            <v>Patricia Figueiredo Sarquis Herden</v>
          </cell>
          <cell r="B44" t="str">
            <v>Conselheiro</v>
          </cell>
        </row>
        <row r="45">
          <cell r="A45" t="str">
            <v>Ricardo Fonseca</v>
          </cell>
          <cell r="B45" t="str">
            <v>Convidado</v>
          </cell>
        </row>
        <row r="46">
          <cell r="A46" t="str">
            <v>Rodrigo Althoff Medeiros</v>
          </cell>
          <cell r="B46" t="str">
            <v>Conselheiro</v>
          </cell>
        </row>
        <row r="47">
          <cell r="A47" t="str">
            <v>Ronaldo Matos Martins</v>
          </cell>
          <cell r="B47" t="str">
            <v>Convidado</v>
          </cell>
        </row>
        <row r="48">
          <cell r="A48" t="str">
            <v>Rosana Silveira</v>
          </cell>
          <cell r="B48" t="str">
            <v>Conselheiro</v>
          </cell>
        </row>
        <row r="49">
          <cell r="A49" t="str">
            <v>Silvana Maria Hall</v>
          </cell>
          <cell r="B49" t="str">
            <v>Conselheiro</v>
          </cell>
        </row>
        <row r="50">
          <cell r="A50" t="str">
            <v>Silvya Helena Caprario</v>
          </cell>
          <cell r="B50" t="str">
            <v>Conselheiro</v>
          </cell>
        </row>
        <row r="51">
          <cell r="A51" t="str">
            <v>Valesca Menezes Marques</v>
          </cell>
          <cell r="B51" t="str">
            <v>Conselheiro</v>
          </cell>
        </row>
        <row r="52">
          <cell r="A52" t="str">
            <v>Vânia Stephan Marroni Búrigo</v>
          </cell>
          <cell r="B52" t="str">
            <v>Conselheiro</v>
          </cell>
        </row>
        <row r="53">
          <cell r="A53" t="str">
            <v>William dos Santos Vefago</v>
          </cell>
          <cell r="B53" t="str">
            <v>Convidado</v>
          </cell>
        </row>
        <row r="54">
          <cell r="A54" t="str">
            <v>Fernando Augusto Yudyro Hayashi</v>
          </cell>
          <cell r="B54" t="str">
            <v>Empregado</v>
          </cell>
        </row>
        <row r="55">
          <cell r="A55" t="str">
            <v>Fernando de Oliveira Volkmer</v>
          </cell>
          <cell r="B55" t="str">
            <v>Empregado</v>
          </cell>
        </row>
        <row r="56">
          <cell r="A56" t="str">
            <v>Isabel Leal Marcon Leonetti</v>
          </cell>
          <cell r="B56" t="str">
            <v>Empregado</v>
          </cell>
        </row>
        <row r="57">
          <cell r="A57" t="str">
            <v>Maria Célia Fonseca</v>
          </cell>
          <cell r="B57" t="str">
            <v>Empregado</v>
          </cell>
        </row>
        <row r="58">
          <cell r="A58" t="str">
            <v>Nayana Maria de Oliveira</v>
          </cell>
          <cell r="B58" t="str">
            <v>Empregado</v>
          </cell>
        </row>
        <row r="59">
          <cell r="A59" t="str">
            <v>Pedro Schultz Fonseca Baptista</v>
          </cell>
          <cell r="B59" t="str">
            <v>Empregado</v>
          </cell>
        </row>
        <row r="60">
          <cell r="A60" t="str">
            <v>Pery Roberto Segala Medeiros</v>
          </cell>
          <cell r="B60" t="str">
            <v>Empregado</v>
          </cell>
        </row>
        <row r="61">
          <cell r="A61" t="str">
            <v>Rodrigo David Barros Silva</v>
          </cell>
          <cell r="B61" t="str">
            <v>Empregado</v>
          </cell>
        </row>
        <row r="62">
          <cell r="A62" t="str">
            <v>Tatiana Moreira Feres de Melo</v>
          </cell>
          <cell r="B62" t="str">
            <v>Empregado</v>
          </cell>
        </row>
        <row r="63">
          <cell r="A63" t="str">
            <v>Josiany Salache</v>
          </cell>
          <cell r="B63" t="str">
            <v>Convidado</v>
          </cell>
        </row>
        <row r="64">
          <cell r="A64" t="str">
            <v>Leonardo Presente Gindri</v>
          </cell>
          <cell r="B64" t="str">
            <v>Convidado</v>
          </cell>
        </row>
        <row r="65">
          <cell r="A65" t="str">
            <v>Yuri Endo Kokubun</v>
          </cell>
          <cell r="B65" t="str">
            <v>Convidado</v>
          </cell>
        </row>
        <row r="66">
          <cell r="A66" t="str">
            <v xml:space="preserve">Roberto Rodrigues Simon </v>
          </cell>
          <cell r="B66" t="str">
            <v>Convidado</v>
          </cell>
        </row>
        <row r="67">
          <cell r="A67" t="str">
            <v>Cláudia Teresa Pereira Pires</v>
          </cell>
          <cell r="B67" t="str">
            <v>Convidado</v>
          </cell>
        </row>
        <row r="68">
          <cell r="A68" t="str">
            <v>Julianna Luiz Steffens</v>
          </cell>
          <cell r="B68" t="str">
            <v>Empregado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topLeftCell="A10" zoomScaleNormal="100" workbookViewId="0">
      <selection activeCell="A30" sqref="A30"/>
    </sheetView>
  </sheetViews>
  <sheetFormatPr defaultRowHeight="15" outlineLevelRow="2" x14ac:dyDescent="0.25"/>
  <cols>
    <col min="1" max="1" width="4.5703125" customWidth="1"/>
    <col min="2" max="2" width="7.140625" customWidth="1"/>
    <col min="3" max="3" width="21.140625" customWidth="1"/>
    <col min="4" max="4" width="9" customWidth="1"/>
    <col min="5" max="5" width="19.7109375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8.140625" style="14" customWidth="1"/>
    <col min="14" max="14" width="9.140625" customWidth="1"/>
    <col min="15" max="15" width="48.5703125" customWidth="1"/>
  </cols>
  <sheetData>
    <row r="1" spans="1:15" ht="43.5" customHeight="1" x14ac:dyDescent="0.25">
      <c r="E1" s="1"/>
      <c r="F1" s="1"/>
      <c r="G1" s="1"/>
      <c r="H1" s="1"/>
      <c r="I1" s="1"/>
      <c r="N1" s="1"/>
    </row>
    <row r="2" spans="1:15" x14ac:dyDescent="0.25">
      <c r="A2" s="34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idden="1" x14ac:dyDescent="0.25"/>
    <row r="5" spans="1:15" ht="36" x14ac:dyDescent="0.25">
      <c r="A5" s="2" t="s">
        <v>1</v>
      </c>
      <c r="B5" s="2" t="s">
        <v>19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71</v>
      </c>
      <c r="M5" s="4" t="s">
        <v>18</v>
      </c>
      <c r="N5" s="5" t="s">
        <v>9</v>
      </c>
      <c r="O5" s="3" t="s">
        <v>10</v>
      </c>
    </row>
    <row r="6" spans="1:15" ht="22.5" outlineLevel="2" x14ac:dyDescent="0.25">
      <c r="A6" s="25">
        <v>18</v>
      </c>
      <c r="B6" s="26">
        <v>44664</v>
      </c>
      <c r="C6" s="27" t="s">
        <v>73</v>
      </c>
      <c r="D6" s="28" t="s">
        <v>89</v>
      </c>
      <c r="E6" s="29" t="s">
        <v>74</v>
      </c>
      <c r="F6" s="30">
        <v>44706.729166666664</v>
      </c>
      <c r="G6" s="30">
        <v>44709.833333333336</v>
      </c>
      <c r="H6" s="31" t="s">
        <v>24</v>
      </c>
      <c r="I6" s="32" t="s">
        <v>75</v>
      </c>
      <c r="J6" s="33">
        <v>1025.23</v>
      </c>
      <c r="K6" s="33">
        <v>81.510000000000005</v>
      </c>
      <c r="L6" s="33"/>
      <c r="M6" s="33"/>
      <c r="N6" s="33">
        <v>1106.74</v>
      </c>
      <c r="O6" s="29" t="s">
        <v>76</v>
      </c>
    </row>
    <row r="7" spans="1:15" outlineLevel="1" x14ac:dyDescent="0.25">
      <c r="A7" s="46"/>
      <c r="B7" s="47"/>
      <c r="C7" s="48" t="s">
        <v>91</v>
      </c>
      <c r="D7" s="38"/>
      <c r="E7" s="39"/>
      <c r="F7" s="40"/>
      <c r="G7" s="40"/>
      <c r="H7" s="41"/>
      <c r="I7" s="42"/>
      <c r="J7" s="43"/>
      <c r="K7" s="43">
        <f>SUBTOTAL(9,K6:K6)</f>
        <v>81.510000000000005</v>
      </c>
      <c r="L7" s="43">
        <f>SUBTOTAL(9,L6:L6)</f>
        <v>0</v>
      </c>
      <c r="M7" s="43">
        <f>SUBTOTAL(9,M6:M6)</f>
        <v>0</v>
      </c>
      <c r="N7" s="43">
        <f>SUBTOTAL(9,N6:N6)</f>
        <v>1106.74</v>
      </c>
      <c r="O7" s="39"/>
    </row>
    <row r="8" spans="1:15" outlineLevel="2" x14ac:dyDescent="0.25">
      <c r="A8" s="25">
        <v>21</v>
      </c>
      <c r="B8" s="26">
        <v>44677</v>
      </c>
      <c r="C8" s="27" t="s">
        <v>82</v>
      </c>
      <c r="D8" s="28" t="s">
        <v>89</v>
      </c>
      <c r="E8" s="29" t="s">
        <v>77</v>
      </c>
      <c r="F8" s="30">
        <v>44697.21875</v>
      </c>
      <c r="G8" s="30">
        <v>44698.836805555555</v>
      </c>
      <c r="H8" s="31" t="s">
        <v>38</v>
      </c>
      <c r="I8" s="32" t="s">
        <v>83</v>
      </c>
      <c r="J8" s="33">
        <v>2125.89</v>
      </c>
      <c r="K8" s="33">
        <v>83.07</v>
      </c>
      <c r="L8" s="33"/>
      <c r="M8" s="33"/>
      <c r="N8" s="33">
        <v>2208.96</v>
      </c>
      <c r="O8" s="29" t="s">
        <v>81</v>
      </c>
    </row>
    <row r="9" spans="1:15" outlineLevel="1" x14ac:dyDescent="0.25">
      <c r="A9" s="46"/>
      <c r="B9" s="47"/>
      <c r="C9" s="48" t="s">
        <v>92</v>
      </c>
      <c r="D9" s="38"/>
      <c r="E9" s="39"/>
      <c r="F9" s="40"/>
      <c r="G9" s="40"/>
      <c r="H9" s="41"/>
      <c r="I9" s="42"/>
      <c r="J9" s="43"/>
      <c r="K9" s="43">
        <f>SUBTOTAL(9,K8:K8)</f>
        <v>83.07</v>
      </c>
      <c r="L9" s="43">
        <f>SUBTOTAL(9,L8:L8)</f>
        <v>0</v>
      </c>
      <c r="M9" s="43">
        <f>SUBTOTAL(9,M8:M8)</f>
        <v>0</v>
      </c>
      <c r="N9" s="43">
        <f>SUBTOTAL(9,N8:N8)</f>
        <v>2208.96</v>
      </c>
      <c r="O9" s="39"/>
    </row>
    <row r="10" spans="1:15" outlineLevel="2" x14ac:dyDescent="0.25">
      <c r="A10" s="25">
        <v>22</v>
      </c>
      <c r="B10" s="26">
        <v>44678</v>
      </c>
      <c r="C10" s="27" t="s">
        <v>84</v>
      </c>
      <c r="D10" s="28" t="s">
        <v>89</v>
      </c>
      <c r="E10" s="29" t="s">
        <v>85</v>
      </c>
      <c r="F10" s="30">
        <v>44696.729166666664</v>
      </c>
      <c r="G10" s="30" t="s">
        <v>27</v>
      </c>
      <c r="H10" s="31" t="s">
        <v>38</v>
      </c>
      <c r="I10" s="32" t="s">
        <v>86</v>
      </c>
      <c r="J10" s="33">
        <v>700.28</v>
      </c>
      <c r="K10" s="33">
        <v>39.479999999999997</v>
      </c>
      <c r="L10" s="33"/>
      <c r="M10" s="33"/>
      <c r="N10" s="33">
        <v>739.76</v>
      </c>
      <c r="O10" s="29" t="s">
        <v>81</v>
      </c>
    </row>
    <row r="11" spans="1:15" outlineLevel="2" x14ac:dyDescent="0.25">
      <c r="A11" s="25">
        <v>23</v>
      </c>
      <c r="B11" s="26">
        <v>44678</v>
      </c>
      <c r="C11" s="27" t="s">
        <v>84</v>
      </c>
      <c r="D11" s="28" t="s">
        <v>89</v>
      </c>
      <c r="E11" s="29" t="s">
        <v>87</v>
      </c>
      <c r="F11" s="30">
        <v>44698.791666666664</v>
      </c>
      <c r="G11" s="30" t="s">
        <v>27</v>
      </c>
      <c r="H11" s="31" t="s">
        <v>78</v>
      </c>
      <c r="I11" s="32" t="s">
        <v>88</v>
      </c>
      <c r="J11" s="33">
        <v>519.97</v>
      </c>
      <c r="K11" s="33">
        <v>41.49</v>
      </c>
      <c r="L11" s="33"/>
      <c r="M11" s="33"/>
      <c r="N11" s="33">
        <v>561.46</v>
      </c>
      <c r="O11" s="29" t="s">
        <v>81</v>
      </c>
    </row>
    <row r="12" spans="1:15" outlineLevel="1" x14ac:dyDescent="0.25">
      <c r="A12" s="46"/>
      <c r="B12" s="47"/>
      <c r="C12" s="48" t="s">
        <v>93</v>
      </c>
      <c r="D12" s="38"/>
      <c r="E12" s="39"/>
      <c r="F12" s="40"/>
      <c r="G12" s="40"/>
      <c r="H12" s="41"/>
      <c r="I12" s="42"/>
      <c r="J12" s="43"/>
      <c r="K12" s="43">
        <f>SUBTOTAL(9,K10:K11)</f>
        <v>80.97</v>
      </c>
      <c r="L12" s="43">
        <f>SUBTOTAL(9,L10:L11)</f>
        <v>0</v>
      </c>
      <c r="M12" s="43">
        <f>SUBTOTAL(9,M10:M11)</f>
        <v>0</v>
      </c>
      <c r="N12" s="43">
        <f>SUBTOTAL(9,N10:N11)</f>
        <v>1301.22</v>
      </c>
      <c r="O12" s="39"/>
    </row>
    <row r="13" spans="1:15" x14ac:dyDescent="0.25">
      <c r="A13" s="46"/>
      <c r="B13" s="47"/>
      <c r="C13" s="48" t="s">
        <v>13</v>
      </c>
      <c r="D13" s="38"/>
      <c r="E13" s="39"/>
      <c r="F13" s="40"/>
      <c r="G13" s="40"/>
      <c r="H13" s="41"/>
      <c r="I13" s="42"/>
      <c r="J13" s="43"/>
      <c r="K13" s="43">
        <f>SUBTOTAL(9,K6:K11)</f>
        <v>245.54999999999998</v>
      </c>
      <c r="L13" s="43">
        <f>SUBTOTAL(9,L6:L11)</f>
        <v>0</v>
      </c>
      <c r="M13" s="43">
        <f>SUBTOTAL(9,M6:M11)</f>
        <v>0</v>
      </c>
      <c r="N13" s="43">
        <f>SUBTOTAL(9,N6:N11)</f>
        <v>4616.92</v>
      </c>
      <c r="O13" s="39"/>
    </row>
    <row r="14" spans="1:15" x14ac:dyDescent="0.25">
      <c r="A14" s="6"/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9.75" customHeight="1" x14ac:dyDescent="0.25">
      <c r="A15" s="6"/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35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idden="1" x14ac:dyDescent="0.25"/>
    <row r="18" spans="1:15" ht="36" x14ac:dyDescent="0.25">
      <c r="A18" s="2" t="s">
        <v>1</v>
      </c>
      <c r="B18" s="2" t="s">
        <v>19</v>
      </c>
      <c r="C18" s="2" t="s">
        <v>2</v>
      </c>
      <c r="D18" s="2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16</v>
      </c>
      <c r="K18" s="4" t="s">
        <v>17</v>
      </c>
      <c r="L18" s="4" t="s">
        <v>71</v>
      </c>
      <c r="M18" s="4" t="s">
        <v>18</v>
      </c>
      <c r="N18" s="5" t="s">
        <v>9</v>
      </c>
      <c r="O18" s="3" t="s">
        <v>12</v>
      </c>
    </row>
    <row r="19" spans="1:15" ht="24" outlineLevel="2" x14ac:dyDescent="0.25">
      <c r="A19" s="25">
        <v>19</v>
      </c>
      <c r="B19" s="26">
        <v>44671</v>
      </c>
      <c r="C19" s="27" t="s">
        <v>22</v>
      </c>
      <c r="D19" s="28" t="s">
        <v>72</v>
      </c>
      <c r="E19" s="29" t="s">
        <v>77</v>
      </c>
      <c r="F19" s="30">
        <v>44695.322916666664</v>
      </c>
      <c r="G19" s="30">
        <v>44699.722222222219</v>
      </c>
      <c r="H19" s="31" t="s">
        <v>78</v>
      </c>
      <c r="I19" s="32" t="s">
        <v>79</v>
      </c>
      <c r="J19" s="33">
        <v>1307.3599999999999</v>
      </c>
      <c r="K19" s="33">
        <v>83.07</v>
      </c>
      <c r="L19" s="33"/>
      <c r="M19" s="33"/>
      <c r="N19" s="33">
        <v>1390.4299999999998</v>
      </c>
      <c r="O19" s="29" t="s">
        <v>76</v>
      </c>
    </row>
    <row r="20" spans="1:15" ht="24" outlineLevel="2" x14ac:dyDescent="0.25">
      <c r="A20" s="25">
        <v>20</v>
      </c>
      <c r="B20" s="26">
        <v>44673</v>
      </c>
      <c r="C20" s="27" t="s">
        <v>22</v>
      </c>
      <c r="D20" s="28" t="s">
        <v>72</v>
      </c>
      <c r="E20" s="29" t="s">
        <v>74</v>
      </c>
      <c r="F20" s="30">
        <v>44706.864583333336</v>
      </c>
      <c r="G20" s="30">
        <v>44710.291666666664</v>
      </c>
      <c r="H20" s="31" t="s">
        <v>38</v>
      </c>
      <c r="I20" s="32" t="s">
        <v>80</v>
      </c>
      <c r="J20" s="33">
        <v>509.07</v>
      </c>
      <c r="K20" s="33">
        <v>81.510000000000005</v>
      </c>
      <c r="L20" s="33"/>
      <c r="M20" s="33"/>
      <c r="N20" s="33">
        <v>590.58000000000004</v>
      </c>
      <c r="O20" s="29" t="s">
        <v>81</v>
      </c>
    </row>
    <row r="21" spans="1:15" outlineLevel="1" x14ac:dyDescent="0.25">
      <c r="A21" s="46"/>
      <c r="B21" s="47"/>
      <c r="C21" s="48" t="s">
        <v>94</v>
      </c>
      <c r="D21" s="38"/>
      <c r="E21" s="39"/>
      <c r="F21" s="40"/>
      <c r="G21" s="40"/>
      <c r="H21" s="41"/>
      <c r="I21" s="42"/>
      <c r="J21" s="43"/>
      <c r="K21" s="43">
        <f>SUBTOTAL(9,K19:K20)</f>
        <v>164.57999999999998</v>
      </c>
      <c r="L21" s="43">
        <f>SUBTOTAL(9,L19:L20)</f>
        <v>0</v>
      </c>
      <c r="M21" s="43">
        <f>SUBTOTAL(9,M19:M20)</f>
        <v>0</v>
      </c>
      <c r="N21" s="43">
        <f>SUBTOTAL(9,N19:N20)</f>
        <v>1981.0099999999998</v>
      </c>
      <c r="O21" s="39"/>
    </row>
    <row r="22" spans="1:15" x14ac:dyDescent="0.25">
      <c r="A22" s="46"/>
      <c r="B22" s="47"/>
      <c r="C22" s="48" t="s">
        <v>14</v>
      </c>
      <c r="D22" s="38"/>
      <c r="E22" s="39"/>
      <c r="F22" s="40"/>
      <c r="G22" s="40"/>
      <c r="H22" s="41"/>
      <c r="I22" s="42"/>
      <c r="J22" s="43"/>
      <c r="K22" s="43">
        <f>SUBTOTAL(9,K19:K20)</f>
        <v>164.57999999999998</v>
      </c>
      <c r="L22" s="43">
        <f>SUBTOTAL(9,L19:L20)</f>
        <v>0</v>
      </c>
      <c r="M22" s="43">
        <f>SUBTOTAL(9,M19:M20)</f>
        <v>0</v>
      </c>
      <c r="N22" s="43">
        <f>SUBTOTAL(9,N19:N20)</f>
        <v>1981.0099999999998</v>
      </c>
      <c r="O22" s="39"/>
    </row>
    <row r="25" spans="1:15" x14ac:dyDescent="0.25">
      <c r="A25" s="34" t="s">
        <v>90</v>
      </c>
      <c r="B25" s="34"/>
      <c r="C25" s="34"/>
      <c r="D25" s="34"/>
      <c r="E25" s="34"/>
      <c r="F25" s="34"/>
    </row>
    <row r="26" spans="1:15" x14ac:dyDescent="0.25">
      <c r="A26" s="9"/>
      <c r="B26" s="15"/>
      <c r="C26" s="10"/>
      <c r="D26" s="10"/>
      <c r="E26" s="11" t="s">
        <v>13</v>
      </c>
      <c r="F26" s="12">
        <f>N13</f>
        <v>4616.92</v>
      </c>
    </row>
    <row r="27" spans="1:15" x14ac:dyDescent="0.25">
      <c r="A27" s="9"/>
      <c r="B27" s="15"/>
      <c r="C27" s="10"/>
      <c r="D27" s="10"/>
      <c r="E27" s="11" t="s">
        <v>14</v>
      </c>
      <c r="F27" s="12">
        <f>N22</f>
        <v>1981.0099999999998</v>
      </c>
    </row>
    <row r="28" spans="1:15" x14ac:dyDescent="0.25">
      <c r="A28" s="9"/>
      <c r="B28" s="15"/>
      <c r="C28" s="10"/>
      <c r="D28" s="10"/>
      <c r="E28" s="11" t="s">
        <v>15</v>
      </c>
      <c r="F28" s="12">
        <f>SUM(F26:F27)</f>
        <v>6597.93</v>
      </c>
    </row>
    <row r="30" spans="1:15" x14ac:dyDescent="0.25">
      <c r="A30" s="13" t="s">
        <v>107</v>
      </c>
      <c r="B30" s="13"/>
    </row>
  </sheetData>
  <sortState ref="A11:O23">
    <sortCondition ref="A10"/>
  </sortState>
  <mergeCells count="4">
    <mergeCell ref="A2:O2"/>
    <mergeCell ref="A3:O3"/>
    <mergeCell ref="A16:O16"/>
    <mergeCell ref="A25:F25"/>
  </mergeCells>
  <conditionalFormatting sqref="A14:M15">
    <cfRule type="expression" dxfId="12" priority="19">
      <formula>OR(#REF!="",AND(#REF!&lt;&gt;"",#REF!=""))</formula>
    </cfRule>
  </conditionalFormatting>
  <conditionalFormatting sqref="A14:M15">
    <cfRule type="expression" priority="20">
      <formula>OR(#REF!="",AND(#REF!&lt;&gt;"",#REF!=""))</formula>
    </cfRule>
  </conditionalFormatting>
  <conditionalFormatting sqref="O14:O15">
    <cfRule type="expression" dxfId="11" priority="17">
      <formula>OR(#REF!="",AND(#REF!&lt;&gt;"",#REF!=""))</formula>
    </cfRule>
  </conditionalFormatting>
  <conditionalFormatting sqref="O14:O15">
    <cfRule type="expression" priority="18">
      <formula>OR(#REF!="",AND(#REF!&lt;&gt;"",#REF!=""))</formula>
    </cfRule>
  </conditionalFormatting>
  <conditionalFormatting sqref="A26:E28">
    <cfRule type="expression" dxfId="10" priority="15">
      <formula>OR(#REF!="",AND(#REF!&lt;&gt;"",#REF!=""))</formula>
    </cfRule>
  </conditionalFormatting>
  <conditionalFormatting sqref="A26:E28">
    <cfRule type="expression" priority="16">
      <formula>OR(#REF!="",AND(#REF!&lt;&gt;"",#REF!=""))</formula>
    </cfRule>
  </conditionalFormatting>
  <conditionalFormatting sqref="F26">
    <cfRule type="expression" dxfId="9" priority="13">
      <formula>OR(#REF!="",AND(#REF!&lt;&gt;"",#REF!=""))</formula>
    </cfRule>
  </conditionalFormatting>
  <conditionalFormatting sqref="F26">
    <cfRule type="expression" priority="14">
      <formula>OR(#REF!="",AND(#REF!&lt;&gt;"",#REF!=""))</formula>
    </cfRule>
  </conditionalFormatting>
  <conditionalFormatting sqref="F27">
    <cfRule type="expression" dxfId="8" priority="11">
      <formula>OR(#REF!="",AND(#REF!&lt;&gt;"",#REF!=""))</formula>
    </cfRule>
  </conditionalFormatting>
  <conditionalFormatting sqref="F27">
    <cfRule type="expression" priority="12">
      <formula>OR(#REF!="",AND(#REF!&lt;&gt;"",#REF!=""))</formula>
    </cfRule>
  </conditionalFormatting>
  <conditionalFormatting sqref="F28">
    <cfRule type="expression" dxfId="7" priority="7">
      <formula>OR(#REF!="",AND(#REF!&lt;&gt;"",#REF!=""))</formula>
    </cfRule>
  </conditionalFormatting>
  <conditionalFormatting sqref="F28">
    <cfRule type="expression" priority="8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0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2022.xlsx]Dados'!#REF!</xm:f>
          </x14:formula1>
          <xm:sqref>C10:C11 C6 C8 C19:C20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showGridLines="0" zoomScaleNormal="100" workbookViewId="0">
      <selection activeCell="C5" sqref="C5"/>
    </sheetView>
  </sheetViews>
  <sheetFormatPr defaultRowHeight="15" outlineLevelRow="2" x14ac:dyDescent="0.25"/>
  <cols>
    <col min="1" max="1" width="4.42578125" customWidth="1"/>
    <col min="2" max="2" width="7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1" width="9" style="14" customWidth="1"/>
    <col min="12" max="12" width="8.140625" style="14" customWidth="1"/>
    <col min="13" max="13" width="7.5703125" style="14" customWidth="1"/>
    <col min="14" max="14" width="9.140625" customWidth="1"/>
    <col min="15" max="15" width="45.8554687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x14ac:dyDescent="0.25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7"/>
    </row>
    <row r="4" spans="1:15" hidden="1" x14ac:dyDescent="0.25"/>
    <row r="5" spans="1:15" ht="45" x14ac:dyDescent="0.25">
      <c r="A5" s="2" t="s">
        <v>1</v>
      </c>
      <c r="B5" s="2" t="s">
        <v>19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104</v>
      </c>
      <c r="M5" s="4" t="s">
        <v>18</v>
      </c>
      <c r="N5" s="5" t="s">
        <v>9</v>
      </c>
      <c r="O5" s="3" t="s">
        <v>10</v>
      </c>
    </row>
    <row r="6" spans="1:15" ht="22.5" outlineLevel="2" x14ac:dyDescent="0.25">
      <c r="A6" s="25">
        <v>18</v>
      </c>
      <c r="B6" s="26">
        <v>44664</v>
      </c>
      <c r="C6" s="27" t="s">
        <v>73</v>
      </c>
      <c r="D6" s="28" t="s">
        <v>89</v>
      </c>
      <c r="E6" s="29" t="s">
        <v>74</v>
      </c>
      <c r="F6" s="30">
        <v>44706.729166666664</v>
      </c>
      <c r="G6" s="30">
        <v>44709.833333333336</v>
      </c>
      <c r="H6" s="31" t="s">
        <v>24</v>
      </c>
      <c r="I6" s="32" t="s">
        <v>75</v>
      </c>
      <c r="J6" s="33">
        <v>1025.23</v>
      </c>
      <c r="K6" s="33">
        <v>81.510000000000005</v>
      </c>
      <c r="L6" s="33"/>
      <c r="M6" s="33"/>
      <c r="N6" s="33">
        <v>1106.74</v>
      </c>
      <c r="O6" s="29" t="s">
        <v>76</v>
      </c>
    </row>
    <row r="7" spans="1:15" outlineLevel="1" x14ac:dyDescent="0.25">
      <c r="A7" s="49"/>
      <c r="B7" s="50"/>
      <c r="C7" s="48" t="s">
        <v>91</v>
      </c>
      <c r="D7" s="38"/>
      <c r="E7" s="39"/>
      <c r="F7" s="40"/>
      <c r="G7" s="40"/>
      <c r="H7" s="41"/>
      <c r="I7" s="42"/>
      <c r="J7" s="43"/>
      <c r="K7" s="43">
        <f>SUBTOTAL(9,K6:K6)</f>
        <v>81.510000000000005</v>
      </c>
      <c r="L7" s="43">
        <f>SUBTOTAL(9,L6:L6)</f>
        <v>0</v>
      </c>
      <c r="M7" s="43">
        <f>SUBTOTAL(9,M6:M6)</f>
        <v>0</v>
      </c>
      <c r="N7" s="43">
        <f>SUBTOTAL(9,N6:N6)</f>
        <v>1106.74</v>
      </c>
      <c r="O7" s="39"/>
    </row>
    <row r="8" spans="1:15" outlineLevel="2" x14ac:dyDescent="0.25">
      <c r="A8" s="25">
        <v>21</v>
      </c>
      <c r="B8" s="26">
        <v>44677</v>
      </c>
      <c r="C8" s="27" t="s">
        <v>82</v>
      </c>
      <c r="D8" s="28" t="s">
        <v>89</v>
      </c>
      <c r="E8" s="29" t="s">
        <v>77</v>
      </c>
      <c r="F8" s="30">
        <v>44697.21875</v>
      </c>
      <c r="G8" s="30">
        <v>44698.836805555555</v>
      </c>
      <c r="H8" s="31" t="s">
        <v>38</v>
      </c>
      <c r="I8" s="32" t="s">
        <v>83</v>
      </c>
      <c r="J8" s="33">
        <v>2125.89</v>
      </c>
      <c r="K8" s="33">
        <v>83.07</v>
      </c>
      <c r="L8" s="33"/>
      <c r="M8" s="33"/>
      <c r="N8" s="33">
        <v>2208.96</v>
      </c>
      <c r="O8" s="29" t="s">
        <v>81</v>
      </c>
    </row>
    <row r="9" spans="1:15" outlineLevel="1" x14ac:dyDescent="0.25">
      <c r="A9" s="49"/>
      <c r="B9" s="50"/>
      <c r="C9" s="48" t="s">
        <v>92</v>
      </c>
      <c r="D9" s="38"/>
      <c r="E9" s="39"/>
      <c r="F9" s="40"/>
      <c r="G9" s="40"/>
      <c r="H9" s="41"/>
      <c r="I9" s="42"/>
      <c r="J9" s="43"/>
      <c r="K9" s="43">
        <f>SUBTOTAL(9,K8:K8)</f>
        <v>83.07</v>
      </c>
      <c r="L9" s="43">
        <f>SUBTOTAL(9,L8:L8)</f>
        <v>0</v>
      </c>
      <c r="M9" s="43">
        <f>SUBTOTAL(9,M8:M8)</f>
        <v>0</v>
      </c>
      <c r="N9" s="43">
        <f>SUBTOTAL(9,N8:N8)</f>
        <v>2208.96</v>
      </c>
      <c r="O9" s="39"/>
    </row>
    <row r="10" spans="1:15" outlineLevel="2" x14ac:dyDescent="0.25">
      <c r="A10" s="25">
        <v>22</v>
      </c>
      <c r="B10" s="26">
        <v>44678</v>
      </c>
      <c r="C10" s="27" t="s">
        <v>84</v>
      </c>
      <c r="D10" s="28" t="s">
        <v>89</v>
      </c>
      <c r="E10" s="29" t="s">
        <v>85</v>
      </c>
      <c r="F10" s="30">
        <v>44696.729166666664</v>
      </c>
      <c r="G10" s="30" t="s">
        <v>27</v>
      </c>
      <c r="H10" s="31" t="s">
        <v>38</v>
      </c>
      <c r="I10" s="32" t="s">
        <v>86</v>
      </c>
      <c r="J10" s="33">
        <v>700.28</v>
      </c>
      <c r="K10" s="33">
        <v>39.479999999999997</v>
      </c>
      <c r="L10" s="33"/>
      <c r="M10" s="33"/>
      <c r="N10" s="33">
        <v>739.76</v>
      </c>
      <c r="O10" s="29" t="s">
        <v>81</v>
      </c>
    </row>
    <row r="11" spans="1:15" outlineLevel="2" x14ac:dyDescent="0.25">
      <c r="A11" s="25">
        <v>23</v>
      </c>
      <c r="B11" s="26">
        <v>44678</v>
      </c>
      <c r="C11" s="27" t="s">
        <v>84</v>
      </c>
      <c r="D11" s="28" t="s">
        <v>89</v>
      </c>
      <c r="E11" s="29" t="s">
        <v>87</v>
      </c>
      <c r="F11" s="30">
        <v>44698.791666666664</v>
      </c>
      <c r="G11" s="30" t="s">
        <v>27</v>
      </c>
      <c r="H11" s="31" t="s">
        <v>78</v>
      </c>
      <c r="I11" s="32" t="s">
        <v>88</v>
      </c>
      <c r="J11" s="33">
        <v>519.97</v>
      </c>
      <c r="K11" s="33">
        <v>41.49</v>
      </c>
      <c r="L11" s="33"/>
      <c r="M11" s="33"/>
      <c r="N11" s="33">
        <v>561.46</v>
      </c>
      <c r="O11" s="29" t="s">
        <v>81</v>
      </c>
    </row>
    <row r="12" spans="1:15" outlineLevel="1" x14ac:dyDescent="0.25">
      <c r="A12" s="49"/>
      <c r="B12" s="50"/>
      <c r="C12" s="48" t="s">
        <v>93</v>
      </c>
      <c r="D12" s="38"/>
      <c r="E12" s="39"/>
      <c r="F12" s="40"/>
      <c r="G12" s="40"/>
      <c r="H12" s="41"/>
      <c r="I12" s="42"/>
      <c r="J12" s="43"/>
      <c r="K12" s="43">
        <f>SUBTOTAL(9,K10:K11)</f>
        <v>80.97</v>
      </c>
      <c r="L12" s="43">
        <f>SUBTOTAL(9,L10:L11)</f>
        <v>0</v>
      </c>
      <c r="M12" s="43">
        <f>SUBTOTAL(9,M10:M11)</f>
        <v>0</v>
      </c>
      <c r="N12" s="43">
        <f>SUBTOTAL(9,N10:N11)</f>
        <v>1301.22</v>
      </c>
      <c r="O12" s="39"/>
    </row>
    <row r="13" spans="1:15" x14ac:dyDescent="0.25">
      <c r="A13" s="49"/>
      <c r="B13" s="50"/>
      <c r="C13" s="48" t="s">
        <v>13</v>
      </c>
      <c r="D13" s="38"/>
      <c r="E13" s="39"/>
      <c r="F13" s="40"/>
      <c r="G13" s="40"/>
      <c r="H13" s="41"/>
      <c r="I13" s="42"/>
      <c r="J13" s="43"/>
      <c r="K13" s="43">
        <f>SUBTOTAL(9,K6:K11)</f>
        <v>245.54999999999998</v>
      </c>
      <c r="L13" s="43">
        <f>SUBTOTAL(9,L6:L11)</f>
        <v>0</v>
      </c>
      <c r="M13" s="43">
        <f>SUBTOTAL(9,M6:M11)</f>
        <v>0</v>
      </c>
      <c r="N13" s="43">
        <f>SUBTOTAL(9,N6:N11)</f>
        <v>4616.92</v>
      </c>
      <c r="O13" s="39"/>
    </row>
    <row r="14" spans="1:15" x14ac:dyDescent="0.25">
      <c r="A14" s="6"/>
      <c r="B14" s="6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9.75" customHeight="1" x14ac:dyDescent="0.25">
      <c r="A15" s="6"/>
      <c r="B15" s="6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5">
      <c r="A16" s="35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/>
    </row>
    <row r="17" spans="1:15" hidden="1" x14ac:dyDescent="0.25"/>
    <row r="18" spans="1:15" ht="45" x14ac:dyDescent="0.25">
      <c r="A18" s="2" t="s">
        <v>1</v>
      </c>
      <c r="B18" s="2" t="s">
        <v>19</v>
      </c>
      <c r="C18" s="2" t="s">
        <v>2</v>
      </c>
      <c r="D18" s="2" t="s">
        <v>3</v>
      </c>
      <c r="E18" s="4" t="s">
        <v>4</v>
      </c>
      <c r="F18" s="4" t="s">
        <v>5</v>
      </c>
      <c r="G18" s="4" t="s">
        <v>6</v>
      </c>
      <c r="H18" s="4" t="s">
        <v>7</v>
      </c>
      <c r="I18" s="4" t="s">
        <v>8</v>
      </c>
      <c r="J18" s="4" t="s">
        <v>16</v>
      </c>
      <c r="K18" s="4" t="s">
        <v>17</v>
      </c>
      <c r="L18" s="4" t="s">
        <v>104</v>
      </c>
      <c r="M18" s="4" t="s">
        <v>18</v>
      </c>
      <c r="N18" s="5" t="s">
        <v>9</v>
      </c>
      <c r="O18" s="3" t="s">
        <v>12</v>
      </c>
    </row>
    <row r="19" spans="1:15" ht="24" outlineLevel="2" x14ac:dyDescent="0.25">
      <c r="A19" s="23">
        <v>9</v>
      </c>
      <c r="B19" s="24">
        <v>44635</v>
      </c>
      <c r="C19" s="17" t="s">
        <v>46</v>
      </c>
      <c r="D19" s="16" t="str">
        <f>IFERROR(VLOOKUP(C19,[1]Dados!A:B,2,),"-")</f>
        <v>Conselheiro</v>
      </c>
      <c r="E19" s="18" t="s">
        <v>47</v>
      </c>
      <c r="F19" s="19">
        <v>44642.8125</v>
      </c>
      <c r="G19" s="19">
        <v>44645.354166666664</v>
      </c>
      <c r="H19" s="20" t="s">
        <v>24</v>
      </c>
      <c r="I19" s="21" t="s">
        <v>48</v>
      </c>
      <c r="J19" s="22">
        <v>2946.19</v>
      </c>
      <c r="K19" s="22">
        <v>77.64</v>
      </c>
      <c r="L19" s="22"/>
      <c r="M19" s="22"/>
      <c r="N19" s="22">
        <v>3023.83</v>
      </c>
      <c r="O19" s="18" t="s">
        <v>49</v>
      </c>
    </row>
    <row r="20" spans="1:15" outlineLevel="1" x14ac:dyDescent="0.25">
      <c r="A20" s="46"/>
      <c r="B20" s="47"/>
      <c r="C20" s="48" t="s">
        <v>96</v>
      </c>
      <c r="D20" s="44"/>
      <c r="E20" s="45"/>
      <c r="F20" s="51"/>
      <c r="G20" s="51"/>
      <c r="H20" s="52"/>
      <c r="I20" s="53"/>
      <c r="J20" s="54"/>
      <c r="K20" s="54">
        <f>SUBTOTAL(9,K19:K19)</f>
        <v>77.64</v>
      </c>
      <c r="L20" s="54"/>
      <c r="M20" s="54"/>
      <c r="N20" s="54">
        <f>SUBTOTAL(9,N19:N19)</f>
        <v>3023.83</v>
      </c>
      <c r="O20" s="45"/>
    </row>
    <row r="21" spans="1:15" ht="22.5" outlineLevel="2" x14ac:dyDescent="0.25">
      <c r="A21" s="25">
        <v>5</v>
      </c>
      <c r="B21" s="26">
        <v>44624</v>
      </c>
      <c r="C21" s="27" t="s">
        <v>36</v>
      </c>
      <c r="D21" s="28" t="str">
        <f>IFERROR(VLOOKUP(C21,[1]Dados!A:B,2,),"-")</f>
        <v>Conselheiro</v>
      </c>
      <c r="E21" s="29" t="s">
        <v>37</v>
      </c>
      <c r="F21" s="30">
        <v>44630.21875</v>
      </c>
      <c r="G21" s="30">
        <v>44631.871527777781</v>
      </c>
      <c r="H21" s="31" t="s">
        <v>38</v>
      </c>
      <c r="I21" s="32" t="s">
        <v>39</v>
      </c>
      <c r="J21" s="33">
        <v>2692.8</v>
      </c>
      <c r="K21" s="33">
        <v>75.91</v>
      </c>
      <c r="L21" s="33"/>
      <c r="M21" s="33"/>
      <c r="N21" s="33">
        <v>2768.71</v>
      </c>
      <c r="O21" s="29" t="s">
        <v>40</v>
      </c>
    </row>
    <row r="22" spans="1:15" outlineLevel="1" x14ac:dyDescent="0.25">
      <c r="A22" s="46"/>
      <c r="B22" s="47"/>
      <c r="C22" s="48" t="s">
        <v>97</v>
      </c>
      <c r="D22" s="44"/>
      <c r="E22" s="45"/>
      <c r="F22" s="51"/>
      <c r="G22" s="51"/>
      <c r="H22" s="52"/>
      <c r="I22" s="53"/>
      <c r="J22" s="54"/>
      <c r="K22" s="54">
        <f>SUBTOTAL(9,K21:K21)</f>
        <v>75.91</v>
      </c>
      <c r="L22" s="54"/>
      <c r="M22" s="54"/>
      <c r="N22" s="54">
        <f>SUBTOTAL(9,N21:N21)</f>
        <v>2768.71</v>
      </c>
      <c r="O22" s="45"/>
    </row>
    <row r="23" spans="1:15" ht="24" outlineLevel="2" x14ac:dyDescent="0.25">
      <c r="A23" s="25">
        <v>10</v>
      </c>
      <c r="B23" s="26">
        <v>44635</v>
      </c>
      <c r="C23" s="27" t="s">
        <v>50</v>
      </c>
      <c r="D23" s="28" t="str">
        <f>IFERROR(VLOOKUP(C23,[1]Dados!A:B,2,),"-")</f>
        <v>Conselheiro</v>
      </c>
      <c r="E23" s="29" t="s">
        <v>51</v>
      </c>
      <c r="F23" s="30">
        <v>44642.805555555555</v>
      </c>
      <c r="G23" s="30">
        <v>44644.788194444445</v>
      </c>
      <c r="H23" s="31" t="s">
        <v>31</v>
      </c>
      <c r="I23" s="32" t="s">
        <v>52</v>
      </c>
      <c r="J23" s="33">
        <v>2265.4299999999998</v>
      </c>
      <c r="K23" s="33">
        <v>72.12</v>
      </c>
      <c r="L23" s="33"/>
      <c r="M23" s="33"/>
      <c r="N23" s="33">
        <v>2337.5499999999997</v>
      </c>
      <c r="O23" s="29" t="s">
        <v>49</v>
      </c>
    </row>
    <row r="24" spans="1:15" outlineLevel="1" x14ac:dyDescent="0.25">
      <c r="A24" s="46"/>
      <c r="B24" s="47"/>
      <c r="C24" s="48" t="s">
        <v>98</v>
      </c>
      <c r="D24" s="44"/>
      <c r="E24" s="45"/>
      <c r="F24" s="51"/>
      <c r="G24" s="51"/>
      <c r="H24" s="52"/>
      <c r="I24" s="53"/>
      <c r="J24" s="54"/>
      <c r="K24" s="54">
        <f>SUBTOTAL(9,K23:K23)</f>
        <v>72.12</v>
      </c>
      <c r="L24" s="54"/>
      <c r="M24" s="54"/>
      <c r="N24" s="54">
        <f>SUBTOTAL(9,N23:N23)</f>
        <v>2337.5499999999997</v>
      </c>
      <c r="O24" s="45"/>
    </row>
    <row r="25" spans="1:15" ht="33.75" outlineLevel="2" x14ac:dyDescent="0.25">
      <c r="A25" s="25">
        <v>3</v>
      </c>
      <c r="B25" s="26">
        <v>44610</v>
      </c>
      <c r="C25" s="27" t="s">
        <v>29</v>
      </c>
      <c r="D25" s="28" t="str">
        <f>IFERROR(VLOOKUP(C25,[1]Dados!A:B,2,),"-")</f>
        <v>Conselheiro</v>
      </c>
      <c r="E25" s="29" t="s">
        <v>30</v>
      </c>
      <c r="F25" s="30">
        <v>44613.25</v>
      </c>
      <c r="G25" s="30" t="s">
        <v>27</v>
      </c>
      <c r="H25" s="31" t="s">
        <v>31</v>
      </c>
      <c r="I25" s="32" t="s">
        <v>32</v>
      </c>
      <c r="J25" s="33">
        <v>1924.14</v>
      </c>
      <c r="K25" s="33">
        <v>32.950000000000003</v>
      </c>
      <c r="L25" s="33"/>
      <c r="M25" s="33"/>
      <c r="N25" s="33">
        <v>1957.0900000000001</v>
      </c>
      <c r="O25" s="29" t="s">
        <v>33</v>
      </c>
    </row>
    <row r="26" spans="1:15" ht="33.75" outlineLevel="2" x14ac:dyDescent="0.25">
      <c r="A26" s="23">
        <v>4</v>
      </c>
      <c r="B26" s="24">
        <v>44610</v>
      </c>
      <c r="C26" s="17" t="s">
        <v>29</v>
      </c>
      <c r="D26" s="16" t="str">
        <f>IFERROR(VLOOKUP(C26,[1]Dados!A:B,2,),"-")</f>
        <v>Conselheiro</v>
      </c>
      <c r="E26" s="18" t="s">
        <v>34</v>
      </c>
      <c r="F26" s="19">
        <v>44614.267361111109</v>
      </c>
      <c r="G26" s="19" t="s">
        <v>27</v>
      </c>
      <c r="H26" s="20" t="s">
        <v>24</v>
      </c>
      <c r="I26" s="21" t="s">
        <v>35</v>
      </c>
      <c r="J26" s="22">
        <v>2294.96</v>
      </c>
      <c r="K26" s="22">
        <v>41.58</v>
      </c>
      <c r="L26" s="22"/>
      <c r="M26" s="22"/>
      <c r="N26" s="22">
        <v>2336.54</v>
      </c>
      <c r="O26" s="18" t="s">
        <v>33</v>
      </c>
    </row>
    <row r="27" spans="1:15" ht="22.5" outlineLevel="2" x14ac:dyDescent="0.25">
      <c r="A27" s="23">
        <v>7</v>
      </c>
      <c r="B27" s="24">
        <v>44628</v>
      </c>
      <c r="C27" s="17" t="s">
        <v>29</v>
      </c>
      <c r="D27" s="16" t="str">
        <f>IFERROR(VLOOKUP(C27,[1]Dados!A:B,2,),"-")</f>
        <v>Conselheiro</v>
      </c>
      <c r="E27" s="18" t="s">
        <v>30</v>
      </c>
      <c r="F27" s="19">
        <v>44630.458333333336</v>
      </c>
      <c r="G27" s="19" t="s">
        <v>27</v>
      </c>
      <c r="H27" s="20" t="s">
        <v>24</v>
      </c>
      <c r="I27" s="21" t="s">
        <v>44</v>
      </c>
      <c r="J27" s="22">
        <v>1896.29</v>
      </c>
      <c r="K27" s="22">
        <v>32.950000000000003</v>
      </c>
      <c r="L27" s="22"/>
      <c r="M27" s="22"/>
      <c r="N27" s="22">
        <v>1929.24</v>
      </c>
      <c r="O27" s="18" t="s">
        <v>43</v>
      </c>
    </row>
    <row r="28" spans="1:15" ht="22.5" outlineLevel="2" x14ac:dyDescent="0.25">
      <c r="A28" s="23">
        <v>8</v>
      </c>
      <c r="B28" s="24">
        <v>44628</v>
      </c>
      <c r="C28" s="17" t="s">
        <v>29</v>
      </c>
      <c r="D28" s="16" t="str">
        <f>IFERROR(VLOOKUP(C28,[1]Dados!A:B,2,),"-")</f>
        <v>Conselheiro</v>
      </c>
      <c r="E28" s="18" t="s">
        <v>34</v>
      </c>
      <c r="F28" s="19">
        <v>44631.711805555555</v>
      </c>
      <c r="G28" s="19" t="s">
        <v>27</v>
      </c>
      <c r="H28" s="20" t="s">
        <v>31</v>
      </c>
      <c r="I28" s="21" t="s">
        <v>45</v>
      </c>
      <c r="J28" s="22">
        <v>3427.14</v>
      </c>
      <c r="K28" s="22">
        <v>41.58</v>
      </c>
      <c r="L28" s="22"/>
      <c r="M28" s="22"/>
      <c r="N28" s="22">
        <v>3468.72</v>
      </c>
      <c r="O28" s="18" t="s">
        <v>43</v>
      </c>
    </row>
    <row r="29" spans="1:15" ht="22.5" outlineLevel="2" x14ac:dyDescent="0.25">
      <c r="A29" s="23">
        <v>15</v>
      </c>
      <c r="B29" s="24">
        <v>44651</v>
      </c>
      <c r="C29" s="17" t="s">
        <v>29</v>
      </c>
      <c r="D29" s="16" t="str">
        <f>IFERROR(VLOOKUP(C29,[1]Dados!A:B,2,),"-")</f>
        <v>Conselheiro</v>
      </c>
      <c r="E29" s="18" t="s">
        <v>63</v>
      </c>
      <c r="F29" s="19">
        <v>44675.868055555555</v>
      </c>
      <c r="G29" s="19">
        <v>44676.989583333336</v>
      </c>
      <c r="H29" s="20" t="s">
        <v>64</v>
      </c>
      <c r="I29" s="21" t="s">
        <v>65</v>
      </c>
      <c r="J29" s="22">
        <v>1164</v>
      </c>
      <c r="K29" s="22">
        <v>74.53</v>
      </c>
      <c r="L29" s="22"/>
      <c r="M29" s="22"/>
      <c r="N29" s="22">
        <v>1238.53</v>
      </c>
      <c r="O29" s="18" t="s">
        <v>66</v>
      </c>
    </row>
    <row r="30" spans="1:15" ht="22.5" outlineLevel="2" x14ac:dyDescent="0.25">
      <c r="A30" s="23">
        <v>16</v>
      </c>
      <c r="B30" s="24">
        <v>44651</v>
      </c>
      <c r="C30" s="17" t="s">
        <v>29</v>
      </c>
      <c r="D30" s="16" t="str">
        <f>IFERROR(VLOOKUP(C30,[1]Dados!A:B,2,),"-")</f>
        <v>Conselheiro</v>
      </c>
      <c r="E30" s="18" t="s">
        <v>30</v>
      </c>
      <c r="F30" s="19">
        <v>44704.197916666664</v>
      </c>
      <c r="G30" s="19" t="s">
        <v>27</v>
      </c>
      <c r="H30" s="20" t="s">
        <v>67</v>
      </c>
      <c r="I30" s="21" t="s">
        <v>68</v>
      </c>
      <c r="J30" s="22">
        <v>559.86</v>
      </c>
      <c r="K30" s="22">
        <v>32.950000000000003</v>
      </c>
      <c r="L30" s="22"/>
      <c r="M30" s="22"/>
      <c r="N30" s="22">
        <v>592.81000000000006</v>
      </c>
      <c r="O30" s="18" t="s">
        <v>69</v>
      </c>
    </row>
    <row r="31" spans="1:15" ht="22.5" outlineLevel="2" x14ac:dyDescent="0.25">
      <c r="A31" s="23">
        <v>17</v>
      </c>
      <c r="B31" s="24">
        <v>44651</v>
      </c>
      <c r="C31" s="17" t="s">
        <v>29</v>
      </c>
      <c r="D31" s="16" t="str">
        <f>IFERROR(VLOOKUP(C31,[1]Dados!A:B,2,),"-")</f>
        <v>Conselheiro</v>
      </c>
      <c r="E31" s="18" t="s">
        <v>34</v>
      </c>
      <c r="F31" s="19">
        <v>44705.309027777781</v>
      </c>
      <c r="G31" s="19" t="s">
        <v>27</v>
      </c>
      <c r="H31" s="20" t="s">
        <v>24</v>
      </c>
      <c r="I31" s="21" t="s">
        <v>70</v>
      </c>
      <c r="J31" s="22">
        <v>901.47</v>
      </c>
      <c r="K31" s="22">
        <v>41.58</v>
      </c>
      <c r="L31" s="22"/>
      <c r="M31" s="22"/>
      <c r="N31" s="22">
        <v>943.05000000000007</v>
      </c>
      <c r="O31" s="18" t="s">
        <v>69</v>
      </c>
    </row>
    <row r="32" spans="1:15" outlineLevel="1" x14ac:dyDescent="0.25">
      <c r="A32" s="46"/>
      <c r="B32" s="47"/>
      <c r="C32" s="48" t="s">
        <v>99</v>
      </c>
      <c r="D32" s="44"/>
      <c r="E32" s="45"/>
      <c r="F32" s="51"/>
      <c r="G32" s="51"/>
      <c r="H32" s="52"/>
      <c r="I32" s="53"/>
      <c r="J32" s="54"/>
      <c r="K32" s="54">
        <f>SUBTOTAL(9,K25:K31)</f>
        <v>298.12</v>
      </c>
      <c r="L32" s="54"/>
      <c r="M32" s="54"/>
      <c r="N32" s="54">
        <f>SUBTOTAL(9,N25:N31)</f>
        <v>12465.98</v>
      </c>
      <c r="O32" s="45"/>
    </row>
    <row r="33" spans="1:15" ht="22.5" outlineLevel="2" x14ac:dyDescent="0.25">
      <c r="A33" s="25">
        <v>14</v>
      </c>
      <c r="B33" s="26">
        <v>44645</v>
      </c>
      <c r="C33" s="27" t="s">
        <v>60</v>
      </c>
      <c r="D33" s="28" t="str">
        <f>IFERROR(VLOOKUP(C33,[1]Dados!A:B,2,),"-")</f>
        <v>Conselheiro</v>
      </c>
      <c r="E33" s="29" t="s">
        <v>61</v>
      </c>
      <c r="F33" s="30">
        <v>44658.430555555555</v>
      </c>
      <c r="G33" s="30">
        <v>44660.798611111109</v>
      </c>
      <c r="H33" s="31" t="s">
        <v>31</v>
      </c>
      <c r="I33" s="32" t="s">
        <v>62</v>
      </c>
      <c r="J33" s="33">
        <v>4192.57</v>
      </c>
      <c r="K33" s="33">
        <v>67.28</v>
      </c>
      <c r="L33" s="33"/>
      <c r="M33" s="33"/>
      <c r="N33" s="33">
        <v>4259.8499999999995</v>
      </c>
      <c r="O33" s="29" t="s">
        <v>58</v>
      </c>
    </row>
    <row r="34" spans="1:15" outlineLevel="1" x14ac:dyDescent="0.25">
      <c r="A34" s="46"/>
      <c r="B34" s="47"/>
      <c r="C34" s="48" t="s">
        <v>100</v>
      </c>
      <c r="D34" s="44"/>
      <c r="E34" s="45"/>
      <c r="F34" s="51"/>
      <c r="G34" s="51"/>
      <c r="H34" s="52"/>
      <c r="I34" s="53"/>
      <c r="J34" s="54"/>
      <c r="K34" s="54">
        <f>SUBTOTAL(9,K33:K33)</f>
        <v>67.28</v>
      </c>
      <c r="L34" s="54"/>
      <c r="M34" s="54"/>
      <c r="N34" s="54">
        <f>SUBTOTAL(9,N33:N33)</f>
        <v>4259.8499999999995</v>
      </c>
      <c r="O34" s="45"/>
    </row>
    <row r="35" spans="1:15" ht="45" outlineLevel="2" x14ac:dyDescent="0.25">
      <c r="A35" s="25">
        <v>1</v>
      </c>
      <c r="B35" s="26">
        <v>44579</v>
      </c>
      <c r="C35" s="27" t="s">
        <v>22</v>
      </c>
      <c r="D35" s="28" t="str">
        <f>IFERROR(VLOOKUP(C35,[1]Dados!A:B,2,),"-")</f>
        <v>Conselheiro</v>
      </c>
      <c r="E35" s="29" t="s">
        <v>23</v>
      </c>
      <c r="F35" s="30">
        <v>44609.246527777781</v>
      </c>
      <c r="G35" s="30">
        <v>44611.25</v>
      </c>
      <c r="H35" s="31" t="s">
        <v>24</v>
      </c>
      <c r="I35" s="32" t="s">
        <v>25</v>
      </c>
      <c r="J35" s="33">
        <v>584.85</v>
      </c>
      <c r="K35" s="33">
        <v>75.91</v>
      </c>
      <c r="L35" s="33">
        <v>90</v>
      </c>
      <c r="M35" s="33"/>
      <c r="N35" s="33">
        <v>750.76</v>
      </c>
      <c r="O35" s="29" t="s">
        <v>105</v>
      </c>
    </row>
    <row r="36" spans="1:15" ht="24" outlineLevel="2" x14ac:dyDescent="0.25">
      <c r="A36" s="23">
        <v>2</v>
      </c>
      <c r="B36" s="24">
        <v>44579</v>
      </c>
      <c r="C36" s="17" t="s">
        <v>22</v>
      </c>
      <c r="D36" s="16" t="str">
        <f>IFERROR(VLOOKUP(C36,[1]Dados!A:B,2,),"-")</f>
        <v>Conselheiro</v>
      </c>
      <c r="E36" s="18" t="s">
        <v>26</v>
      </c>
      <c r="F36" s="19">
        <v>44613.847222222219</v>
      </c>
      <c r="G36" s="19" t="s">
        <v>27</v>
      </c>
      <c r="H36" s="20" t="s">
        <v>24</v>
      </c>
      <c r="I36" s="21" t="s">
        <v>28</v>
      </c>
      <c r="J36" s="22">
        <v>235.39</v>
      </c>
      <c r="K36" s="22">
        <v>39.93</v>
      </c>
      <c r="L36" s="22">
        <v>45</v>
      </c>
      <c r="M36" s="22"/>
      <c r="N36" s="22">
        <v>320.32</v>
      </c>
      <c r="O36" s="18" t="s">
        <v>106</v>
      </c>
    </row>
    <row r="37" spans="1:15" ht="24" outlineLevel="2" x14ac:dyDescent="0.25">
      <c r="A37" s="23">
        <v>11</v>
      </c>
      <c r="B37" s="24">
        <v>44641</v>
      </c>
      <c r="C37" s="17" t="s">
        <v>22</v>
      </c>
      <c r="D37" s="16" t="str">
        <f>IFERROR(VLOOKUP(C37,[1]Dados!A:B,2,),"-")</f>
        <v>Conselheiro</v>
      </c>
      <c r="E37" s="18" t="s">
        <v>53</v>
      </c>
      <c r="F37" s="19">
        <v>44676.989583333336</v>
      </c>
      <c r="G37" s="19">
        <v>44678.868055555555</v>
      </c>
      <c r="H37" s="20" t="s">
        <v>31</v>
      </c>
      <c r="I37" s="21" t="s">
        <v>54</v>
      </c>
      <c r="J37" s="22">
        <v>649.71</v>
      </c>
      <c r="K37" s="22">
        <v>74.53</v>
      </c>
      <c r="L37" s="22"/>
      <c r="M37" s="22"/>
      <c r="N37" s="22">
        <v>724.24</v>
      </c>
      <c r="O37" s="18" t="s">
        <v>55</v>
      </c>
    </row>
    <row r="38" spans="1:15" ht="24" outlineLevel="2" x14ac:dyDescent="0.25">
      <c r="A38" s="25">
        <v>19</v>
      </c>
      <c r="B38" s="26">
        <v>44671</v>
      </c>
      <c r="C38" s="27" t="s">
        <v>22</v>
      </c>
      <c r="D38" s="28" t="s">
        <v>72</v>
      </c>
      <c r="E38" s="29" t="s">
        <v>77</v>
      </c>
      <c r="F38" s="30">
        <v>44695.322916666664</v>
      </c>
      <c r="G38" s="30">
        <v>44699.722222222219</v>
      </c>
      <c r="H38" s="31" t="s">
        <v>78</v>
      </c>
      <c r="I38" s="32" t="s">
        <v>79</v>
      </c>
      <c r="J38" s="33">
        <v>1307.3599999999999</v>
      </c>
      <c r="K38" s="33">
        <v>83.07</v>
      </c>
      <c r="L38" s="33"/>
      <c r="M38" s="33"/>
      <c r="N38" s="33">
        <v>1390.4299999999998</v>
      </c>
      <c r="O38" s="29" t="s">
        <v>76</v>
      </c>
    </row>
    <row r="39" spans="1:15" ht="24" outlineLevel="2" x14ac:dyDescent="0.25">
      <c r="A39" s="25">
        <v>20</v>
      </c>
      <c r="B39" s="26">
        <v>44673</v>
      </c>
      <c r="C39" s="27" t="s">
        <v>22</v>
      </c>
      <c r="D39" s="28" t="s">
        <v>72</v>
      </c>
      <c r="E39" s="29" t="s">
        <v>74</v>
      </c>
      <c r="F39" s="30">
        <v>44706.864583333336</v>
      </c>
      <c r="G39" s="30">
        <v>44710.291666666664</v>
      </c>
      <c r="H39" s="31" t="s">
        <v>38</v>
      </c>
      <c r="I39" s="32" t="s">
        <v>80</v>
      </c>
      <c r="J39" s="33">
        <v>509.07</v>
      </c>
      <c r="K39" s="33">
        <v>81.510000000000005</v>
      </c>
      <c r="L39" s="33"/>
      <c r="M39" s="33"/>
      <c r="N39" s="33">
        <v>590.58000000000004</v>
      </c>
      <c r="O39" s="29" t="s">
        <v>81</v>
      </c>
    </row>
    <row r="40" spans="1:15" outlineLevel="1" x14ac:dyDescent="0.25">
      <c r="A40" s="46"/>
      <c r="B40" s="47"/>
      <c r="C40" s="48" t="s">
        <v>94</v>
      </c>
      <c r="D40" s="44"/>
      <c r="E40" s="45"/>
      <c r="F40" s="51"/>
      <c r="G40" s="51"/>
      <c r="H40" s="52"/>
      <c r="I40" s="53"/>
      <c r="J40" s="54"/>
      <c r="K40" s="54">
        <f>SUBTOTAL(9,K35:K39)</f>
        <v>354.95</v>
      </c>
      <c r="L40" s="54">
        <f>SUBTOTAL(9,L35:L39)</f>
        <v>135</v>
      </c>
      <c r="M40" s="54"/>
      <c r="N40" s="54">
        <f>SUBTOTAL(9,N35:N39)</f>
        <v>3776.33</v>
      </c>
      <c r="O40" s="45"/>
    </row>
    <row r="41" spans="1:15" ht="22.5" outlineLevel="2" x14ac:dyDescent="0.25">
      <c r="A41" s="25">
        <v>13</v>
      </c>
      <c r="B41" s="26">
        <v>44645</v>
      </c>
      <c r="C41" s="27" t="s">
        <v>59</v>
      </c>
      <c r="D41" s="28" t="str">
        <f>IFERROR(VLOOKUP(C41,[1]Dados!A:B,2,),"-")</f>
        <v>Conselheiro</v>
      </c>
      <c r="E41" s="29" t="s">
        <v>37</v>
      </c>
      <c r="F41" s="30">
        <v>44658.236111111109</v>
      </c>
      <c r="G41" s="30">
        <v>44661.340277777781</v>
      </c>
      <c r="H41" s="31" t="s">
        <v>38</v>
      </c>
      <c r="I41" s="32" t="s">
        <v>57</v>
      </c>
      <c r="J41" s="33">
        <v>1954.88</v>
      </c>
      <c r="K41" s="33">
        <v>75.91</v>
      </c>
      <c r="L41" s="33"/>
      <c r="M41" s="33"/>
      <c r="N41" s="33">
        <v>2030.7900000000002</v>
      </c>
      <c r="O41" s="29" t="s">
        <v>58</v>
      </c>
    </row>
    <row r="42" spans="1:15" outlineLevel="1" x14ac:dyDescent="0.25">
      <c r="A42" s="46"/>
      <c r="B42" s="47"/>
      <c r="C42" s="48" t="s">
        <v>101</v>
      </c>
      <c r="D42" s="44"/>
      <c r="E42" s="45"/>
      <c r="F42" s="51"/>
      <c r="G42" s="51"/>
      <c r="H42" s="52"/>
      <c r="I42" s="53"/>
      <c r="J42" s="54"/>
      <c r="K42" s="54">
        <f>SUBTOTAL(9,K41:K41)</f>
        <v>75.91</v>
      </c>
      <c r="L42" s="54"/>
      <c r="M42" s="54"/>
      <c r="N42" s="54">
        <f>SUBTOTAL(9,N41:N41)</f>
        <v>2030.7900000000002</v>
      </c>
      <c r="O42" s="45"/>
    </row>
    <row r="43" spans="1:15" ht="22.5" outlineLevel="2" x14ac:dyDescent="0.25">
      <c r="A43" s="25">
        <v>6</v>
      </c>
      <c r="B43" s="26">
        <v>44627</v>
      </c>
      <c r="C43" s="27" t="s">
        <v>41</v>
      </c>
      <c r="D43" s="28" t="str">
        <f>IFERROR(VLOOKUP(C43,[1]Dados!A:B,2,),"-")</f>
        <v>Conselheiro</v>
      </c>
      <c r="E43" s="29" t="s">
        <v>34</v>
      </c>
      <c r="F43" s="30">
        <v>44631.659722222219</v>
      </c>
      <c r="G43" s="30" t="s">
        <v>27</v>
      </c>
      <c r="H43" s="31" t="s">
        <v>24</v>
      </c>
      <c r="I43" s="32" t="s">
        <v>42</v>
      </c>
      <c r="J43" s="33">
        <v>1896.29</v>
      </c>
      <c r="K43" s="33">
        <v>41.58</v>
      </c>
      <c r="L43" s="33"/>
      <c r="M43" s="33"/>
      <c r="N43" s="33">
        <v>1937.87</v>
      </c>
      <c r="O43" s="29" t="s">
        <v>43</v>
      </c>
    </row>
    <row r="44" spans="1:15" outlineLevel="1" x14ac:dyDescent="0.25">
      <c r="A44" s="46"/>
      <c r="B44" s="47"/>
      <c r="C44" s="48" t="s">
        <v>102</v>
      </c>
      <c r="D44" s="44"/>
      <c r="E44" s="45"/>
      <c r="F44" s="51"/>
      <c r="G44" s="51"/>
      <c r="H44" s="52"/>
      <c r="I44" s="53"/>
      <c r="J44" s="54"/>
      <c r="K44" s="54">
        <f>SUBTOTAL(9,K43:K43)</f>
        <v>41.58</v>
      </c>
      <c r="L44" s="54"/>
      <c r="M44" s="54"/>
      <c r="N44" s="54">
        <f>SUBTOTAL(9,N43:N43)</f>
        <v>1937.87</v>
      </c>
      <c r="O44" s="45"/>
    </row>
    <row r="45" spans="1:15" ht="22.5" outlineLevel="2" x14ac:dyDescent="0.25">
      <c r="A45" s="25">
        <v>12</v>
      </c>
      <c r="B45" s="26">
        <v>44645</v>
      </c>
      <c r="C45" s="27" t="s">
        <v>56</v>
      </c>
      <c r="D45" s="28" t="str">
        <f>IFERROR(VLOOKUP(C45,[1]Dados!A:B,2,),"-")</f>
        <v>Conselheiro</v>
      </c>
      <c r="E45" s="29" t="s">
        <v>37</v>
      </c>
      <c r="F45" s="30">
        <v>44658.236111111109</v>
      </c>
      <c r="G45" s="30">
        <v>44661.340277777781</v>
      </c>
      <c r="H45" s="31" t="s">
        <v>38</v>
      </c>
      <c r="I45" s="32" t="s">
        <v>57</v>
      </c>
      <c r="J45" s="33">
        <v>1954.88</v>
      </c>
      <c r="K45" s="33">
        <v>75.91</v>
      </c>
      <c r="L45" s="33"/>
      <c r="M45" s="33"/>
      <c r="N45" s="33">
        <v>2030.7900000000002</v>
      </c>
      <c r="O45" s="29" t="s">
        <v>58</v>
      </c>
    </row>
    <row r="46" spans="1:15" outlineLevel="1" x14ac:dyDescent="0.25">
      <c r="A46" s="46"/>
      <c r="B46" s="47"/>
      <c r="C46" s="48" t="s">
        <v>103</v>
      </c>
      <c r="D46" s="44"/>
      <c r="E46" s="45"/>
      <c r="F46" s="51"/>
      <c r="G46" s="51"/>
      <c r="H46" s="52"/>
      <c r="I46" s="53"/>
      <c r="J46" s="54"/>
      <c r="K46" s="54">
        <f>SUBTOTAL(9,K45:K45)</f>
        <v>75.91</v>
      </c>
      <c r="L46" s="54"/>
      <c r="M46" s="54"/>
      <c r="N46" s="54">
        <f>SUBTOTAL(9,N45:N45)</f>
        <v>2030.7900000000002</v>
      </c>
      <c r="O46" s="45"/>
    </row>
    <row r="47" spans="1:15" x14ac:dyDescent="0.25">
      <c r="A47" s="46"/>
      <c r="B47" s="47"/>
      <c r="C47" s="48" t="s">
        <v>14</v>
      </c>
      <c r="D47" s="44"/>
      <c r="E47" s="45"/>
      <c r="F47" s="51"/>
      <c r="G47" s="51"/>
      <c r="H47" s="52"/>
      <c r="I47" s="53"/>
      <c r="J47" s="54"/>
      <c r="K47" s="54">
        <f>SUBTOTAL(9,K19:K45)</f>
        <v>1139.4199999999998</v>
      </c>
      <c r="L47" s="54">
        <f>SUBTOTAL(9,L19:L45)</f>
        <v>135</v>
      </c>
      <c r="M47" s="54"/>
      <c r="N47" s="54">
        <f>SUBTOTAL(9,N19:N45)</f>
        <v>34631.699999999997</v>
      </c>
      <c r="O47" s="45"/>
    </row>
    <row r="50" spans="1:6" x14ac:dyDescent="0.25">
      <c r="A50" s="34" t="s">
        <v>21</v>
      </c>
      <c r="B50" s="34"/>
      <c r="C50" s="34"/>
      <c r="D50" s="34"/>
      <c r="E50" s="34"/>
      <c r="F50" s="34"/>
    </row>
    <row r="51" spans="1:6" x14ac:dyDescent="0.25">
      <c r="A51" s="9"/>
      <c r="B51" s="15"/>
      <c r="C51" s="10"/>
      <c r="D51" s="10"/>
      <c r="E51" s="11" t="s">
        <v>13</v>
      </c>
      <c r="F51" s="12">
        <f>N13</f>
        <v>4616.92</v>
      </c>
    </row>
    <row r="52" spans="1:6" x14ac:dyDescent="0.25">
      <c r="A52" s="9"/>
      <c r="B52" s="15"/>
      <c r="C52" s="10"/>
      <c r="D52" s="10"/>
      <c r="E52" s="11" t="s">
        <v>14</v>
      </c>
      <c r="F52" s="12">
        <f>N47</f>
        <v>34631.699999999997</v>
      </c>
    </row>
    <row r="53" spans="1:6" x14ac:dyDescent="0.25">
      <c r="A53" s="9"/>
      <c r="B53" s="15"/>
      <c r="C53" s="10"/>
      <c r="D53" s="10"/>
      <c r="E53" s="11" t="s">
        <v>15</v>
      </c>
      <c r="F53" s="12">
        <f>SUM(F51:F52)</f>
        <v>39248.619999999995</v>
      </c>
    </row>
    <row r="55" spans="1:6" x14ac:dyDescent="0.25">
      <c r="A55" s="13" t="s">
        <v>107</v>
      </c>
      <c r="B55" s="13"/>
    </row>
  </sheetData>
  <sortState ref="A19:O37">
    <sortCondition ref="C18"/>
  </sortState>
  <mergeCells count="4">
    <mergeCell ref="A2:O2"/>
    <mergeCell ref="A3:O3"/>
    <mergeCell ref="A16:O16"/>
    <mergeCell ref="A50:F50"/>
  </mergeCells>
  <conditionalFormatting sqref="A14:M15">
    <cfRule type="expression" dxfId="6" priority="11">
      <formula>OR(#REF!="",AND(#REF!&lt;&gt;"",#REF!=""))</formula>
    </cfRule>
  </conditionalFormatting>
  <conditionalFormatting sqref="A14:M15">
    <cfRule type="expression" priority="12">
      <formula>OR(#REF!="",AND(#REF!&lt;&gt;"",#REF!=""))</formula>
    </cfRule>
  </conditionalFormatting>
  <conditionalFormatting sqref="O14:O15">
    <cfRule type="expression" dxfId="5" priority="9">
      <formula>OR(#REF!="",AND(#REF!&lt;&gt;"",#REF!=""))</formula>
    </cfRule>
  </conditionalFormatting>
  <conditionalFormatting sqref="O14:O15">
    <cfRule type="expression" priority="10">
      <formula>OR(#REF!="",AND(#REF!&lt;&gt;"",#REF!=""))</formula>
    </cfRule>
  </conditionalFormatting>
  <conditionalFormatting sqref="A51:E53">
    <cfRule type="expression" dxfId="4" priority="7">
      <formula>OR(#REF!="",AND(#REF!&lt;&gt;"",#REF!=""))</formula>
    </cfRule>
  </conditionalFormatting>
  <conditionalFormatting sqref="A51:E53">
    <cfRule type="expression" priority="8">
      <formula>OR(#REF!="",AND(#REF!&lt;&gt;"",#REF!=""))</formula>
    </cfRule>
  </conditionalFormatting>
  <conditionalFormatting sqref="F53 F51">
    <cfRule type="expression" dxfId="3" priority="5">
      <formula>OR(#REF!="",AND(#REF!&lt;&gt;"",#REF!=""))</formula>
    </cfRule>
  </conditionalFormatting>
  <conditionalFormatting sqref="F53 F51">
    <cfRule type="expression" priority="6">
      <formula>OR(#REF!="",AND(#REF!&lt;&gt;"",#REF!=""))</formula>
    </cfRule>
  </conditionalFormatting>
  <conditionalFormatting sqref="F52">
    <cfRule type="expression" dxfId="2" priority="3">
      <formula>OR(#REF!="",AND(#REF!&lt;&gt;"",#REF!=""))</formula>
    </cfRule>
  </conditionalFormatting>
  <conditionalFormatting sqref="F52">
    <cfRule type="expression" priority="4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1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'L:\Diárias\CONTROLE DE DIÁRIAS\[Controle de Diárias 2022.xlsx]Dados'!#REF!</xm:f>
          </x14:formula1>
          <xm:sqref>C19 C21 C23 C25</xm:sqref>
        </x14:dataValidation>
        <x14:dataValidation type="list" allowBlank="1" showInputMessage="1" showErrorMessage="1">
          <x14:formula1>
            <xm:f>'L:\Diárias\CONTROLE DE DIÁRIAS\[Controle de Diárias 2022.xlsx]Dados'!#REF!</xm:f>
          </x14:formula1>
          <xm:sqref>C41 C10:C11 C6 C8 C26:C31 C33 C35:C39 C43 C45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2022-06-03T17:15:56Z</cp:lastPrinted>
  <dcterms:created xsi:type="dcterms:W3CDTF">2020-03-24T12:06:26Z</dcterms:created>
  <dcterms:modified xsi:type="dcterms:W3CDTF">2022-06-03T17:15:59Z</dcterms:modified>
</cp:coreProperties>
</file>