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22\"/>
    </mc:Choice>
  </mc:AlternateContent>
  <bookViews>
    <workbookView xWindow="0" yWindow="0" windowWidth="20490" windowHeight="7650"/>
  </bookViews>
  <sheets>
    <sheet name="Jul" sheetId="9" r:id="rId1"/>
    <sheet name="Acumulado2022" sheetId="10" r:id="rId2"/>
  </sheets>
  <externalReferences>
    <externalReference r:id="rId3"/>
  </externalReferences>
  <definedNames>
    <definedName name="_xlnm._FilterDatabase" localSheetId="1" hidden="1">Acumulado2022!$A$24:$O$67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0" i="10" l="1"/>
  <c r="M100" i="10"/>
  <c r="L100" i="10"/>
  <c r="K100" i="10"/>
  <c r="N96" i="10"/>
  <c r="M96" i="10"/>
  <c r="L96" i="10"/>
  <c r="K96" i="10"/>
  <c r="N94" i="10"/>
  <c r="M94" i="10"/>
  <c r="L94" i="10"/>
  <c r="K94" i="10"/>
  <c r="N88" i="10"/>
  <c r="M88" i="10"/>
  <c r="L88" i="10"/>
  <c r="K88" i="10"/>
  <c r="N86" i="10"/>
  <c r="M86" i="10"/>
  <c r="L86" i="10"/>
  <c r="K86" i="10"/>
  <c r="N74" i="10"/>
  <c r="M74" i="10"/>
  <c r="L74" i="10"/>
  <c r="K74" i="10"/>
  <c r="N70" i="10"/>
  <c r="M70" i="10"/>
  <c r="L70" i="10"/>
  <c r="K70" i="10"/>
  <c r="N62" i="10"/>
  <c r="M62" i="10"/>
  <c r="L62" i="10"/>
  <c r="K62" i="10"/>
  <c r="N59" i="10"/>
  <c r="M59" i="10"/>
  <c r="L59" i="10"/>
  <c r="K59" i="10"/>
  <c r="N57" i="10"/>
  <c r="M57" i="10"/>
  <c r="L57" i="10"/>
  <c r="K57" i="10"/>
  <c r="N54" i="10"/>
  <c r="M54" i="10"/>
  <c r="L54" i="10"/>
  <c r="K54" i="10"/>
  <c r="N52" i="10"/>
  <c r="M52" i="10"/>
  <c r="L52" i="10"/>
  <c r="K52" i="10"/>
  <c r="N49" i="10"/>
  <c r="M49" i="10"/>
  <c r="L49" i="10"/>
  <c r="K49" i="10"/>
  <c r="N45" i="10"/>
  <c r="M45" i="10"/>
  <c r="L45" i="10"/>
  <c r="K45" i="10"/>
  <c r="N42" i="10"/>
  <c r="M42" i="10"/>
  <c r="L42" i="10"/>
  <c r="K42" i="10"/>
  <c r="N39" i="10"/>
  <c r="M39" i="10"/>
  <c r="L39" i="10"/>
  <c r="K39" i="10"/>
  <c r="N37" i="10"/>
  <c r="M37" i="10"/>
  <c r="L37" i="10"/>
  <c r="K37" i="10"/>
  <c r="N30" i="10"/>
  <c r="M30" i="10"/>
  <c r="L30" i="10"/>
  <c r="K30" i="10"/>
  <c r="N28" i="10"/>
  <c r="M28" i="10"/>
  <c r="L28" i="10"/>
  <c r="K28" i="10"/>
  <c r="N26" i="10"/>
  <c r="N101" i="10" s="1"/>
  <c r="F106" i="10" s="1"/>
  <c r="M26" i="10"/>
  <c r="M101" i="10" s="1"/>
  <c r="L26" i="10"/>
  <c r="L101" i="10" s="1"/>
  <c r="K26" i="10"/>
  <c r="N18" i="10"/>
  <c r="M18" i="10"/>
  <c r="L18" i="10"/>
  <c r="K18" i="10"/>
  <c r="N15" i="10"/>
  <c r="M15" i="10"/>
  <c r="L15" i="10"/>
  <c r="K15" i="10"/>
  <c r="N12" i="10"/>
  <c r="M12" i="10"/>
  <c r="L12" i="10"/>
  <c r="K12" i="10"/>
  <c r="N10" i="10"/>
  <c r="M10" i="10"/>
  <c r="L10" i="10"/>
  <c r="K10" i="10"/>
  <c r="N8" i="10"/>
  <c r="N19" i="10" s="1"/>
  <c r="F105" i="10" s="1"/>
  <c r="M8" i="10"/>
  <c r="M19" i="10" s="1"/>
  <c r="L8" i="10"/>
  <c r="L19" i="10" s="1"/>
  <c r="K8" i="10"/>
  <c r="K19" i="10" s="1"/>
  <c r="K101" i="10" l="1"/>
  <c r="N40" i="9"/>
  <c r="M40" i="9"/>
  <c r="L40" i="9"/>
  <c r="K40" i="9"/>
  <c r="N37" i="9"/>
  <c r="M37" i="9"/>
  <c r="L37" i="9"/>
  <c r="K37" i="9"/>
  <c r="N35" i="9"/>
  <c r="M35" i="9"/>
  <c r="L35" i="9"/>
  <c r="K35" i="9"/>
  <c r="N32" i="9"/>
  <c r="M32" i="9"/>
  <c r="L32" i="9"/>
  <c r="K32" i="9"/>
  <c r="N29" i="9"/>
  <c r="M29" i="9"/>
  <c r="L29" i="9"/>
  <c r="K29" i="9"/>
  <c r="N27" i="9"/>
  <c r="M27" i="9"/>
  <c r="L27" i="9"/>
  <c r="K27" i="9"/>
  <c r="N24" i="9"/>
  <c r="M24" i="9"/>
  <c r="L24" i="9"/>
  <c r="K24" i="9"/>
  <c r="N21" i="9"/>
  <c r="M21" i="9"/>
  <c r="L21" i="9"/>
  <c r="K21" i="9"/>
  <c r="N19" i="9"/>
  <c r="N41" i="9" s="1"/>
  <c r="F45" i="9" s="1"/>
  <c r="M19" i="9"/>
  <c r="M41" i="9" s="1"/>
  <c r="L19" i="9"/>
  <c r="L41" i="9" s="1"/>
  <c r="K19" i="9"/>
  <c r="N11" i="9"/>
  <c r="M11" i="9"/>
  <c r="L11" i="9"/>
  <c r="K11" i="9"/>
  <c r="N8" i="9"/>
  <c r="N12" i="9" s="1"/>
  <c r="F44" i="9" s="1"/>
  <c r="M8" i="9"/>
  <c r="M12" i="9" s="1"/>
  <c r="L8" i="9"/>
  <c r="L12" i="9" s="1"/>
  <c r="K8" i="9"/>
  <c r="K12" i="9" s="1"/>
  <c r="K41" i="9" l="1"/>
  <c r="F107" i="10"/>
  <c r="D97" i="10"/>
  <c r="D95" i="10"/>
  <c r="D89" i="10"/>
  <c r="D77" i="10"/>
  <c r="D76" i="10"/>
  <c r="D75" i="10"/>
  <c r="D71" i="10"/>
  <c r="D69" i="10"/>
  <c r="D68" i="10"/>
  <c r="D67" i="10"/>
  <c r="D66" i="10"/>
  <c r="D65" i="10"/>
  <c r="D64" i="10"/>
  <c r="D63" i="10"/>
  <c r="D46" i="10"/>
  <c r="D43" i="10"/>
  <c r="D40" i="10"/>
  <c r="F46" i="9" l="1"/>
</calcChain>
</file>

<file path=xl/sharedStrings.xml><?xml version="1.0" encoding="utf-8"?>
<sst xmlns="http://schemas.openxmlformats.org/spreadsheetml/2006/main" count="639" uniqueCount="222">
  <si>
    <t>FUNCIONÁRIOS</t>
  </si>
  <si>
    <t>Nº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</si>
  <si>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</si>
  <si>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</si>
  <si>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</si>
  <si>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</si>
  <si>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</si>
  <si>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</si>
  <si>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</si>
  <si>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</si>
  <si>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</si>
  <si>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CONSELHEIROS/CONVIDADOS</t>
  </si>
  <si>
    <t>Descrição</t>
  </si>
  <si>
    <t>Total - Funcionários</t>
  </si>
  <si>
    <t>Total - Conselheiros e Convidados</t>
  </si>
  <si>
    <t>Total Geral</t>
  </si>
  <si>
    <t>Passagem</t>
  </si>
  <si>
    <t>Taxa Embarque</t>
  </si>
  <si>
    <t>Taxa  Bagagem</t>
  </si>
  <si>
    <t>Taxa Remarcação</t>
  </si>
  <si>
    <t>Data Compra</t>
  </si>
  <si>
    <t>PASSAGENS AÉREAS - ACUMULADO 2022</t>
  </si>
  <si>
    <t>RESUMO DE ACUMULADO 2022</t>
  </si>
  <si>
    <t>Jaime Teixeira Chaves</t>
  </si>
  <si>
    <t>Empregado</t>
  </si>
  <si>
    <t>Florianópolis &lt;-&gt; São Paulo (CGH)</t>
  </si>
  <si>
    <t>Gol</t>
  </si>
  <si>
    <t>HKOWWI</t>
  </si>
  <si>
    <t>26/05 09h 18h - Fórum de Presidentes;
27/05 09h 18h - Plenária Ampliada.</t>
  </si>
  <si>
    <t>João Vicente Scarpin</t>
  </si>
  <si>
    <t>Florianópolis &lt;-&gt; Vitória</t>
  </si>
  <si>
    <t>Latam</t>
  </si>
  <si>
    <t>TQIXYV</t>
  </si>
  <si>
    <t>16 a 17/05 09h 18h - Seminário de Fiscalização 2022</t>
  </si>
  <si>
    <t>Leonardo Vistuba Kawa</t>
  </si>
  <si>
    <t>Curitiba -&gt; Vitória</t>
  </si>
  <si>
    <t>-</t>
  </si>
  <si>
    <t>RELUNT</t>
  </si>
  <si>
    <t>Curitiba &lt;- Vitória</t>
  </si>
  <si>
    <t xml:space="preserve"> Gol </t>
  </si>
  <si>
    <t>BDFVET</t>
  </si>
  <si>
    <t>Cláudia Teresa Pereira Pires</t>
  </si>
  <si>
    <t>Convidado</t>
  </si>
  <si>
    <t>Rio de Janeiro -&gt; Floianópolis</t>
  </si>
  <si>
    <t>Azul</t>
  </si>
  <si>
    <t>HIVIMT</t>
  </si>
  <si>
    <t>02/06 19h 03/06 20h - III Congresso de Arquitetura e Urbanismo de Santa Catarina – Etapa Criciúma</t>
  </si>
  <si>
    <t>Florianópolis -&gt; São Paulo</t>
  </si>
  <si>
    <t>IFDXNN</t>
  </si>
  <si>
    <t>Eliane De Queiroz Gomes Castro</t>
  </si>
  <si>
    <t>Florianópolis &lt;-&gt; Rio de Janeiro</t>
  </si>
  <si>
    <t>YBVZXZ</t>
  </si>
  <si>
    <t>23/03 09h30 24/03 17h30 - Iº Fórum de Coordenadores das CEPs CAU/Ufs</t>
  </si>
  <si>
    <t>Conselheiro</t>
  </si>
  <si>
    <t>Florianópolis &lt;-&gt; Brasília</t>
  </si>
  <si>
    <t>BLVQZH</t>
  </si>
  <si>
    <t>22 a 24/06 14h 12h - 2º Fórum de Coordenadores das CEPs CAU/Ufs</t>
  </si>
  <si>
    <t>Gogliardo Vieira Maragno</t>
  </si>
  <si>
    <t>SODQQT</t>
  </si>
  <si>
    <t>10/03 15h  11/03 08h30 - Encontro de Coordenadores das Comissões de Ensino e Formação do CAU</t>
  </si>
  <si>
    <t>Florianópolis &lt;-&gt; São Paulo</t>
  </si>
  <si>
    <t>DYGPNU</t>
  </si>
  <si>
    <t>26 a27/05 18h - Encontro Preparatório do Seminário Formação, Prática e Atribuições Profissionais</t>
  </si>
  <si>
    <t>Henrique Rafael De Lima</t>
  </si>
  <si>
    <t>Joinville &lt;-&gt; Rio de Janeiro</t>
  </si>
  <si>
    <t>BF3UYP</t>
  </si>
  <si>
    <t>Joinville -&gt; Brasília</t>
  </si>
  <si>
    <t>VP4LUE</t>
  </si>
  <si>
    <t>Joinville &lt;- Brasília</t>
  </si>
  <si>
    <t>IGKNSG</t>
  </si>
  <si>
    <t>Mauricio Andre Giusti</t>
  </si>
  <si>
    <t>Chapecó -&gt; Florianópolis</t>
  </si>
  <si>
    <t>YNPC5U</t>
  </si>
  <si>
    <t>21/02 13h30 17h30 - Convocação para 2ª Reunião Ordinária da Comissão Ordinária de Organização, Administração e Finanças - COAF-CAU/SC</t>
  </si>
  <si>
    <t>Chapecó &lt;- Florianópolis</t>
  </si>
  <si>
    <t>ZSLVOV</t>
  </si>
  <si>
    <t>GAUQJA</t>
  </si>
  <si>
    <t>11/03 09h 12h -  125ª Reunião Plenária Ordinária</t>
  </si>
  <si>
    <t>YHCVGM</t>
  </si>
  <si>
    <t>Chapecó &lt;-&gt; Florianópolis</t>
  </si>
  <si>
    <t xml:space="preserve"> Azul </t>
  </si>
  <si>
    <t>VW3F4E</t>
  </si>
  <si>
    <t>25/04 13h30 17h30 - Convocação para 4ª Reunião Ordinária da COAF</t>
  </si>
  <si>
    <t xml:space="preserve">  Azul  </t>
  </si>
  <si>
    <t>VJ3J7T</t>
  </si>
  <si>
    <t>23/05 13h30 17h30 - Convocação para 5ª Reunião Ordinária da COAF</t>
  </si>
  <si>
    <t>CRKSLM</t>
  </si>
  <si>
    <t>Newton Marçal Santos</t>
  </si>
  <si>
    <t>Chapecó &lt;-&gt; Brasília</t>
  </si>
  <si>
    <t>KH9CYZ</t>
  </si>
  <si>
    <t>07/04 18h15min a 09/04 18h20min - Seminário ARQUITETURA PARA OS OUTROS 93%</t>
  </si>
  <si>
    <t>Patricia Figueiredo Sarquis Herden</t>
  </si>
  <si>
    <t>Florianópolis -&gt; Brasília -&gt; São Paulo (CGH)</t>
  </si>
  <si>
    <t>CMNSRB</t>
  </si>
  <si>
    <t>São Paulo (CGH) -&gt; Florianópolis</t>
  </si>
  <si>
    <t>XHUPIY</t>
  </si>
  <si>
    <t>Florianópolis &lt;-&gt; Chapecó</t>
  </si>
  <si>
    <t>QFZGKS</t>
  </si>
  <si>
    <t>26/04 19h30 21h - Palestra UNOESC Chapecó</t>
  </si>
  <si>
    <t>YUDCYT</t>
  </si>
  <si>
    <t>UNJNKG</t>
  </si>
  <si>
    <t>Florianópolis &lt;-&gt; Belo Horizonte</t>
  </si>
  <si>
    <t>IMWVRX</t>
  </si>
  <si>
    <t>14/07 08h 15/07 18h - 1º Encontro Nacional de Gerentes Gerais</t>
  </si>
  <si>
    <t>Rosana Silveira</t>
  </si>
  <si>
    <t>UGUHCA</t>
  </si>
  <si>
    <t>GQOIZB</t>
  </si>
  <si>
    <t>25/05 09h 12h - I Encontro da Diversidade do CAU
27/05 15h 18h - Oficina que tratará sobre o Fundo de ATHIS</t>
  </si>
  <si>
    <t>Florianópolis &lt;- São Paulo</t>
  </si>
  <si>
    <t xml:space="preserve"> Latam </t>
  </si>
  <si>
    <t>GTAGKF</t>
  </si>
  <si>
    <t>Silvana Maria Hall</t>
  </si>
  <si>
    <t>IZTJOP</t>
  </si>
  <si>
    <t>Silvya Helena Caprario</t>
  </si>
  <si>
    <t>Florianopolis &lt;-&gt; Brasilia</t>
  </si>
  <si>
    <t>JHLOPO</t>
  </si>
  <si>
    <t>19/08 09h 13h - 41ª Reuniao Plenaria Ampliada CAU/BR e Forum</t>
  </si>
  <si>
    <t>Florianopolis &lt;-&gt; Chapeco</t>
  </si>
  <si>
    <t>NIVCPG</t>
  </si>
  <si>
    <t>01/09 14h 02/09 20h - III Congresso de Arquitetura e Urbanismo de Santa Catarina – Etapa Chapeco</t>
  </si>
  <si>
    <t>Matheus de Paula D'Almeida</t>
  </si>
  <si>
    <t>Sao Paulo (GRU) -&gt; Joinville</t>
  </si>
  <si>
    <t>WNKWAH</t>
  </si>
  <si>
    <t>07/07 19h 08/07 18h - III Congresso de Arquitetura e Urbanismo de Santa Catarina – Etapa Joinville</t>
  </si>
  <si>
    <t>Sao Paulo (GRU) &lt;- Joinville</t>
  </si>
  <si>
    <t>UMNWOG</t>
  </si>
  <si>
    <t>NEZ1NV</t>
  </si>
  <si>
    <t>21 e 23/07 - II Forum internacional do CAU BR</t>
  </si>
  <si>
    <t>Belo Horizonte -&gt; Florianopolis</t>
  </si>
  <si>
    <t>MOFNSQ</t>
  </si>
  <si>
    <t>Rio de Janeiro (SDU) &lt;- Florianopolis</t>
  </si>
  <si>
    <t>TUNNHL</t>
  </si>
  <si>
    <t>Eduardo Ronchetti de Castro</t>
  </si>
  <si>
    <t>Campinas &lt;-&gt; Joinville</t>
  </si>
  <si>
    <t>OLWHVN</t>
  </si>
  <si>
    <t>Liliana Vergamini Luna de Sá</t>
  </si>
  <si>
    <t>QRAPDW</t>
  </si>
  <si>
    <t>HZYGLV</t>
  </si>
  <si>
    <t>Lilian Louise Fabre Santos</t>
  </si>
  <si>
    <t>Florianopolis &lt;-&gt; Belo Horizonte</t>
  </si>
  <si>
    <t>KDZUTY</t>
  </si>
  <si>
    <t xml:space="preserve">13/07 09h 14/07 19h30 - Seminario Nacional de Patrimônio do CAU Brasil </t>
  </si>
  <si>
    <t>Anne Elise Rosa Soto</t>
  </si>
  <si>
    <t>Joinville &lt;-&gt; Belo Horizonte</t>
  </si>
  <si>
    <t>WJECJG</t>
  </si>
  <si>
    <t>Florianopolis &lt;-&gt; Recife</t>
  </si>
  <si>
    <t>IZBHVW</t>
  </si>
  <si>
    <t>24 a 26/08 - 48º Convençao da Associaçao Brasileira dos Escritorio de Arquitetura - AsBEA</t>
  </si>
  <si>
    <t>Ricardo Reis Meira</t>
  </si>
  <si>
    <t>Brasilia -&gt; Joinville
Florianopolis -&gt; Brasilia</t>
  </si>
  <si>
    <t>YACWTA</t>
  </si>
  <si>
    <t>Florianópolis -&gt; Natal</t>
  </si>
  <si>
    <t>YQAODV</t>
  </si>
  <si>
    <t>19/07 12h 22/07 16h - Arquitetando - CAICÓ - I Forum de ATHIS do Seridó - CAU-RN</t>
  </si>
  <si>
    <t xml:space="preserve">  Latam  </t>
  </si>
  <si>
    <t>Florianópolis &lt;- Natal</t>
  </si>
  <si>
    <t xml:space="preserve">   Latam   </t>
  </si>
  <si>
    <t>IAMBUR</t>
  </si>
  <si>
    <t xml:space="preserve">    Latam    </t>
  </si>
  <si>
    <t>Florianópolis &lt;-&gt; Cuiabá</t>
  </si>
  <si>
    <t>JHFFZX</t>
  </si>
  <si>
    <t>12 e 13/09 - Seminário de Comunicação Eficiente dos CAU/Ufs</t>
  </si>
  <si>
    <t>Lucas Obino</t>
  </si>
  <si>
    <t>Porto Alegre &lt;-&gt; Navegantes</t>
  </si>
  <si>
    <t>TIVPKW</t>
  </si>
  <si>
    <t>04/08 14h 05/08 19h - III Congresso de Arquitetura e Urbanismo de Santa Catarina – Etapa de Balneário Camboriú</t>
  </si>
  <si>
    <t>Rio de Janeiro (SDU) -&gt; Florianopolis</t>
  </si>
  <si>
    <t>BGGPQS</t>
  </si>
  <si>
    <t>04/08 09h 05/08 19h - III Congresso de Arquitetura e Urbanismo de Santa Catarina – Etapa de Balneário Camboriú</t>
  </si>
  <si>
    <t>Belo Horizonte &lt;- Florianopolis</t>
  </si>
  <si>
    <t>KNVUYX</t>
  </si>
  <si>
    <t>Ana Maria Reis de Goes Monteiro</t>
  </si>
  <si>
    <t>Campinas &lt;-&gt; Navegantes</t>
  </si>
  <si>
    <t>GIVH3D</t>
  </si>
  <si>
    <t>17/08 13h45min 18/08 17h45min - Seminário CPFi 2022 - nossos resultados &amp; desafios</t>
  </si>
  <si>
    <t>Ana Carina Lopes de Souza Zimmermann</t>
  </si>
  <si>
    <t>Joinville &lt;-&gt; Brasília</t>
  </si>
  <si>
    <t>CW9NXE</t>
  </si>
  <si>
    <t>05/08 14h 06/08 13h - II Encontro Preparatório do I Seminário Nacional de Formação, Atribuições e Atuação Profissional</t>
  </si>
  <si>
    <t>Melina Valença Marcondes</t>
  </si>
  <si>
    <t>Florianópolis -&gt; Brasília</t>
  </si>
  <si>
    <t>QFBBKS</t>
  </si>
  <si>
    <t>Florianópolis &lt;- Brasília</t>
  </si>
  <si>
    <t>LNRMQG</t>
  </si>
  <si>
    <t>Filipe Lima Rockenbach</t>
  </si>
  <si>
    <t>RUBFCI</t>
  </si>
  <si>
    <t>LUTTPY</t>
  </si>
  <si>
    <t>Larissa Moreira</t>
  </si>
  <si>
    <t>Joinville -&gt; Brasilia</t>
  </si>
  <si>
    <t>JIQ6WW</t>
  </si>
  <si>
    <t>Joinville &lt;- Brasilia</t>
  </si>
  <si>
    <t>LQLWKU</t>
  </si>
  <si>
    <t>Publicado em 26/10/2022 por Isabella Pereira de Sousa - Assistente Administrativa</t>
  </si>
  <si>
    <t>RESUMO DE JULHO</t>
  </si>
  <si>
    <t>PASSAGENS AÉREAS - JULHO/2022</t>
  </si>
  <si>
    <t>Filipe Lima Rockenbach Total</t>
  </si>
  <si>
    <t>Melina Valença Marcondes Total</t>
  </si>
  <si>
    <t>Ana Carina Lopes de Souza Zimmermann Total</t>
  </si>
  <si>
    <t>Ana Maria Reis de Goes Monteiro Total</t>
  </si>
  <si>
    <t>Cláudia Teresa Pereira Pires Total</t>
  </si>
  <si>
    <t>Larissa Moreira Total</t>
  </si>
  <si>
    <t>Lucas Obino Total</t>
  </si>
  <si>
    <t>Newton Marçal Santos Total</t>
  </si>
  <si>
    <t>Patricia Figueiredo Sarquis Herden Total</t>
  </si>
  <si>
    <t>Ricardo Reis Meira Total</t>
  </si>
  <si>
    <t>Rosana Silveira Total</t>
  </si>
  <si>
    <t>17/02 08h 18h - Reunião Fórum Presidentes;
18/02 09h 13h - Reunião Plenária Ampliada do CAU/BR;
18/02 14h 18h - Reunião CAU em Movimento.Valor da taxa descontado da Diária 87/2022.</t>
  </si>
  <si>
    <t>21/02 10h 12h - Reunião Presidente Catherine.
Valor da taxa descontado da Diária 87/2022.</t>
  </si>
  <si>
    <t>Jaime Teixeira Chaves Total</t>
  </si>
  <si>
    <t>João Vicente Scarpin Total</t>
  </si>
  <si>
    <t>Leonardo Vistuba Kawa Total</t>
  </si>
  <si>
    <t>Anne Elise Rosa Soto Total</t>
  </si>
  <si>
    <t>Eduardo Ronchetti de Castro Total</t>
  </si>
  <si>
    <t>Eliane De Queiroz Gomes Castro Total</t>
  </si>
  <si>
    <t>Gogliardo Vieira Maragno Total</t>
  </si>
  <si>
    <t>Henrique Rafael De Lima Total</t>
  </si>
  <si>
    <t>Lilian Louise Fabre Santos Total</t>
  </si>
  <si>
    <t>Liliana Vergamini Luna de Sá Total</t>
  </si>
  <si>
    <t>Matheus de Paula D'Almeida Total</t>
  </si>
  <si>
    <t>Mauricio Andre Giusti Total</t>
  </si>
  <si>
    <t>Silvana Maria Hall Total</t>
  </si>
  <si>
    <t>Silvya Helena Caprario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</si>
</sst>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dd/mm\ hh:mm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166" fontId="7" fillId="0" borderId="5" xfId="0" applyNumberFormat="1" applyFont="1" applyFill="1" applyBorder="1" applyAlignment="1">
      <alignment horizontal="center" vertical="center"/>
    </xf>
    <xf numFmtId="44" fontId="7" fillId="0" borderId="5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44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166" fontId="9" fillId="4" borderId="1" xfId="0" applyNumberFormat="1" applyFont="1" applyFill="1" applyBorder="1" applyAlignment="1">
      <alignment horizontal="center" vertical="center"/>
    </xf>
    <xf numFmtId="44" fontId="9" fillId="4" borderId="1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right" vertical="center"/>
    </xf>
    <xf numFmtId="165" fontId="8" fillId="4" borderId="3" xfId="0" applyNumberFormat="1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right" vertical="center"/>
    </xf>
  </cellXfs>
  <cellStyles count="2">
    <cellStyle name="Moeda" xfId="1" builtinId="4"/>
    <cellStyle name="Normal" xfId="0" builtinId="0"/>
  </cellStyles>
  <dxfs count="13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4</xdr:col>
      <xdr:colOff>1352551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4</xdr:col>
      <xdr:colOff>1276351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ação"/>
      <sheetName val="Calc Diárias"/>
      <sheetName val="Passagens Aéreas"/>
      <sheetName val="Ajustes de Diárias"/>
      <sheetName val="CalcSemReajuste"/>
      <sheetName val="Dados"/>
      <sheetName val="ValoresDespesa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Nomes</v>
          </cell>
          <cell r="B1" t="str">
            <v>Tipo de Pessoa</v>
          </cell>
        </row>
        <row r="2">
          <cell r="A2" t="str">
            <v>Ana Carina Lopes de Souza Zimmermann</v>
          </cell>
          <cell r="B2" t="str">
            <v>Conselheiro</v>
          </cell>
        </row>
        <row r="3">
          <cell r="A3" t="str">
            <v>Ana Maria Reis de Goes Monteiro</v>
          </cell>
          <cell r="B3" t="str">
            <v>Convidado</v>
          </cell>
        </row>
        <row r="4">
          <cell r="A4" t="str">
            <v>Ana Raquel Witthoft</v>
          </cell>
          <cell r="B4" t="str">
            <v>Conselheiro</v>
          </cell>
        </row>
        <row r="5">
          <cell r="A5" t="str">
            <v>Andre Lima de Oliveira</v>
          </cell>
          <cell r="B5" t="str">
            <v>Convidado</v>
          </cell>
        </row>
        <row r="6">
          <cell r="A6" t="str">
            <v>Ângelo Marcos Vieira de Arruda</v>
          </cell>
          <cell r="B6" t="str">
            <v>Convidado</v>
          </cell>
        </row>
        <row r="7">
          <cell r="A7" t="str">
            <v>Anne Elise Rosa Soto</v>
          </cell>
          <cell r="B7" t="str">
            <v>Conselheiro</v>
          </cell>
        </row>
        <row r="8">
          <cell r="A8" t="str">
            <v>Camila Gonçalves Abad</v>
          </cell>
          <cell r="B8" t="str">
            <v>Conselheiro</v>
          </cell>
        </row>
        <row r="9">
          <cell r="A9" t="str">
            <v>Carla Cintia Back</v>
          </cell>
          <cell r="B9" t="str">
            <v>Conselheiro</v>
          </cell>
        </row>
        <row r="10">
          <cell r="A10" t="str">
            <v>Carla Luiza Schons</v>
          </cell>
          <cell r="B10" t="str">
            <v>Conselheiro</v>
          </cell>
        </row>
        <row r="11">
          <cell r="A11" t="str">
            <v>Claudia Elisa Poletto</v>
          </cell>
          <cell r="B11" t="str">
            <v>Conselheiro</v>
          </cell>
        </row>
        <row r="12">
          <cell r="A12" t="str">
            <v>Cláudia Teresa Pereira Pires</v>
          </cell>
          <cell r="B12" t="str">
            <v>Convidado</v>
          </cell>
        </row>
        <row r="13">
          <cell r="A13" t="str">
            <v>Dalana de Matos Vianna</v>
          </cell>
          <cell r="B13" t="str">
            <v>Conselheiro</v>
          </cell>
        </row>
        <row r="14">
          <cell r="A14" t="str">
            <v xml:space="preserve">Daniel Marques de Lucena </v>
          </cell>
          <cell r="B14" t="str">
            <v>Convidado</v>
          </cell>
        </row>
        <row r="15">
          <cell r="A15" t="str">
            <v>Daniel Otávio Maffezzolli</v>
          </cell>
          <cell r="B15" t="str">
            <v>Conselheiro</v>
          </cell>
        </row>
        <row r="16">
          <cell r="A16" t="str">
            <v>Daniela Accorinte Lopes</v>
          </cell>
          <cell r="B16" t="str">
            <v>Convidado</v>
          </cell>
        </row>
        <row r="17">
          <cell r="A17" t="str">
            <v>Daniela Pareja Garcia Sarmento</v>
          </cell>
          <cell r="B17" t="str">
            <v>Conselheiro</v>
          </cell>
        </row>
        <row r="18">
          <cell r="A18" t="str">
            <v>Douglas Goulart Virgilio</v>
          </cell>
          <cell r="B18" t="str">
            <v>Conselheiro</v>
          </cell>
        </row>
        <row r="19">
          <cell r="A19" t="str">
            <v>Eduarda Farina</v>
          </cell>
          <cell r="B19" t="str">
            <v>Conselheiro</v>
          </cell>
        </row>
        <row r="20">
          <cell r="A20" t="str">
            <v>Eduardo Kinchescki</v>
          </cell>
          <cell r="B20" t="str">
            <v>Conselheiro</v>
          </cell>
        </row>
        <row r="21">
          <cell r="A21" t="str">
            <v>Eduardo Ronchetti de Castro</v>
          </cell>
          <cell r="B21" t="str">
            <v>Convidado</v>
          </cell>
        </row>
        <row r="22">
          <cell r="A22" t="str">
            <v>Eliane de Queiroz Gomes Castro</v>
          </cell>
          <cell r="B22" t="str">
            <v>Conselheiro</v>
          </cell>
        </row>
        <row r="23">
          <cell r="A23" t="str">
            <v>Fárida Mirany de Mira</v>
          </cell>
          <cell r="B23" t="str">
            <v>Conselheiro</v>
          </cell>
        </row>
        <row r="24">
          <cell r="A24" t="str">
            <v>Felipe Braibante</v>
          </cell>
          <cell r="B24" t="str">
            <v>Conselheiro</v>
          </cell>
        </row>
        <row r="25">
          <cell r="A25" t="str">
            <v>Fernando Antonio Canalli</v>
          </cell>
          <cell r="B25" t="str">
            <v>Convidado</v>
          </cell>
        </row>
        <row r="26">
          <cell r="A26" t="str">
            <v>Fernando Augusto Yudyro Hayashi</v>
          </cell>
          <cell r="B26" t="str">
            <v>Empregado</v>
          </cell>
        </row>
        <row r="27">
          <cell r="A27" t="str">
            <v>Fernando de Oliveira Volkmer</v>
          </cell>
          <cell r="B27" t="str">
            <v>Empregado</v>
          </cell>
        </row>
        <row r="28">
          <cell r="A28" t="str">
            <v>Filipe Lima Rockenbach</v>
          </cell>
          <cell r="B28" t="str">
            <v>Empregado</v>
          </cell>
        </row>
        <row r="29">
          <cell r="A29" t="str">
            <v>Flávio de Lemos Carsalade</v>
          </cell>
          <cell r="B29" t="str">
            <v>Convidado</v>
          </cell>
        </row>
        <row r="30">
          <cell r="A30" t="str">
            <v>Francisco Ricardo Klein</v>
          </cell>
          <cell r="B30" t="str">
            <v>Conselheiro</v>
          </cell>
        </row>
        <row r="31">
          <cell r="A31" t="str">
            <v>Gabriela Fernanda Grisa</v>
          </cell>
          <cell r="B31" t="str">
            <v>Conselheiro</v>
          </cell>
        </row>
        <row r="32">
          <cell r="A32" t="str">
            <v>Gabriela Hanna Tondo</v>
          </cell>
          <cell r="B32" t="str">
            <v>Conselheiro</v>
          </cell>
        </row>
        <row r="33">
          <cell r="A33" t="str">
            <v>Gogliardo Vieira Maragno</v>
          </cell>
          <cell r="B33" t="str">
            <v>Conselheiro</v>
          </cell>
        </row>
        <row r="34">
          <cell r="A34" t="str">
            <v>Henrique Rafael de Lima</v>
          </cell>
          <cell r="B34" t="str">
            <v>Conselheiro</v>
          </cell>
        </row>
        <row r="35">
          <cell r="A35" t="str">
            <v>Henrique Rafael de Lima</v>
          </cell>
          <cell r="B35" t="str">
            <v>Conselheiro</v>
          </cell>
        </row>
        <row r="36">
          <cell r="A36" t="str">
            <v>Isabel Leal Marcon Leonetti</v>
          </cell>
          <cell r="B36" t="str">
            <v>Empregado</v>
          </cell>
        </row>
        <row r="37">
          <cell r="A37" t="str">
            <v>Isabela Souza de Borba</v>
          </cell>
          <cell r="B37" t="str">
            <v>Empregado</v>
          </cell>
        </row>
        <row r="38">
          <cell r="A38" t="str">
            <v>Jaime Teixeira Chaves</v>
          </cell>
          <cell r="B38" t="str">
            <v>Empregado</v>
          </cell>
        </row>
        <row r="39">
          <cell r="A39" t="str">
            <v>Janete Sueli Krueger</v>
          </cell>
          <cell r="B39" t="str">
            <v>Conselheiro</v>
          </cell>
        </row>
        <row r="40">
          <cell r="A40" t="str">
            <v>Jaqueline Andrade</v>
          </cell>
          <cell r="B40" t="str">
            <v>Convidado</v>
          </cell>
        </row>
        <row r="41">
          <cell r="A41" t="str">
            <v>João Vicente Scarpin</v>
          </cell>
          <cell r="B41" t="str">
            <v>Empregado</v>
          </cell>
        </row>
        <row r="42">
          <cell r="A42" t="str">
            <v>Jose Alberto Gebara</v>
          </cell>
          <cell r="B42" t="str">
            <v>Conselheiro</v>
          </cell>
        </row>
        <row r="43">
          <cell r="A43" t="str">
            <v>Josiany Salache</v>
          </cell>
          <cell r="B43" t="str">
            <v>Convidado</v>
          </cell>
        </row>
        <row r="44">
          <cell r="A44" t="str">
            <v>Juliana Cordula Dreher de Andrade</v>
          </cell>
          <cell r="B44" t="str">
            <v>Conselheiro</v>
          </cell>
        </row>
        <row r="45">
          <cell r="A45" t="str">
            <v>Julianna Luiz Steffens</v>
          </cell>
          <cell r="B45" t="str">
            <v>Empregado</v>
          </cell>
        </row>
        <row r="46">
          <cell r="A46" t="str">
            <v>Kelly Correia Sychoski</v>
          </cell>
          <cell r="B46" t="str">
            <v>Conselheiro</v>
          </cell>
        </row>
        <row r="47">
          <cell r="A47" t="str">
            <v>Larissa Moreira</v>
          </cell>
          <cell r="B47" t="str">
            <v>Conselheiro</v>
          </cell>
        </row>
        <row r="48">
          <cell r="A48" t="str">
            <v>Leonardo Presente Gindri</v>
          </cell>
          <cell r="B48" t="str">
            <v>Convidado</v>
          </cell>
        </row>
        <row r="49">
          <cell r="A49" t="str">
            <v>Leonardo Vistuba Kawa</v>
          </cell>
          <cell r="B49" t="str">
            <v>Empregado</v>
          </cell>
        </row>
        <row r="50">
          <cell r="A50" t="str">
            <v>Lilian Louise Fabre Santos</v>
          </cell>
          <cell r="B50" t="str">
            <v>Conselheiro</v>
          </cell>
        </row>
        <row r="51">
          <cell r="A51" t="str">
            <v>Liliana Vergamini Luna de Sá</v>
          </cell>
          <cell r="B51" t="str">
            <v>Convidado</v>
          </cell>
        </row>
        <row r="52">
          <cell r="A52" t="str">
            <v>Lucas Obino</v>
          </cell>
          <cell r="B52" t="str">
            <v>Convidado</v>
          </cell>
        </row>
        <row r="53">
          <cell r="A53" t="str">
            <v>Luiz Alberto de Souza</v>
          </cell>
          <cell r="B53" t="str">
            <v>Convidado</v>
          </cell>
        </row>
        <row r="54">
          <cell r="A54" t="str">
            <v>Maria Celia Fonseca</v>
          </cell>
          <cell r="B54" t="str">
            <v>Empregado</v>
          </cell>
        </row>
        <row r="55">
          <cell r="A55" t="str">
            <v>Mateus Szomorovszky</v>
          </cell>
          <cell r="B55" t="str">
            <v>Convidado</v>
          </cell>
        </row>
        <row r="56">
          <cell r="A56" t="str">
            <v>Matheus de Paula D'Almeida</v>
          </cell>
          <cell r="B56" t="str">
            <v>Convidado</v>
          </cell>
        </row>
        <row r="57">
          <cell r="A57" t="str">
            <v>Matheus Pedron Jasper</v>
          </cell>
          <cell r="B57" t="str">
            <v>Convidado</v>
          </cell>
        </row>
        <row r="58">
          <cell r="A58" t="str">
            <v>Mauricio Andre Giusti</v>
          </cell>
          <cell r="B58" t="str">
            <v>Conselheiro</v>
          </cell>
        </row>
        <row r="59">
          <cell r="A59" t="str">
            <v>Melina Valença Marcondes</v>
          </cell>
          <cell r="B59" t="str">
            <v>Empregado</v>
          </cell>
        </row>
        <row r="60">
          <cell r="A60" t="str">
            <v>Nayana Maria de Oliveira</v>
          </cell>
          <cell r="B60" t="str">
            <v>Empregado</v>
          </cell>
        </row>
        <row r="61">
          <cell r="A61" t="str">
            <v>Newton Marçal Santos</v>
          </cell>
          <cell r="B61" t="str">
            <v>Conselheiro</v>
          </cell>
        </row>
        <row r="62">
          <cell r="A62" t="str">
            <v>Patricia Figueiredo Sarquis Herden</v>
          </cell>
          <cell r="B62" t="str">
            <v>Conselheiro</v>
          </cell>
        </row>
        <row r="63">
          <cell r="A63" t="str">
            <v>Pedro Schultz Fonseca Baptista</v>
          </cell>
          <cell r="B63" t="str">
            <v>Empregado</v>
          </cell>
        </row>
        <row r="64">
          <cell r="A64" t="str">
            <v>Pery Roberto Segala Medeiros</v>
          </cell>
          <cell r="B64" t="str">
            <v>Empregado</v>
          </cell>
        </row>
        <row r="65">
          <cell r="A65" t="str">
            <v>Ricardo Fonseca</v>
          </cell>
          <cell r="B65" t="str">
            <v>Convidado</v>
          </cell>
        </row>
        <row r="66">
          <cell r="A66" t="str">
            <v>Ricardo Martins da Fonseca</v>
          </cell>
          <cell r="B66" t="str">
            <v>Convidado</v>
          </cell>
        </row>
        <row r="67">
          <cell r="A67" t="str">
            <v>Ricardo Reis Meira</v>
          </cell>
          <cell r="B67" t="str">
            <v>Convidado</v>
          </cell>
        </row>
        <row r="68">
          <cell r="A68" t="str">
            <v>Roberta de Brito de Medeiros</v>
          </cell>
          <cell r="B68" t="str">
            <v>Convidado</v>
          </cell>
        </row>
        <row r="69">
          <cell r="A69" t="str">
            <v xml:space="preserve">Roberto Rodrigues Simon </v>
          </cell>
          <cell r="B69" t="str">
            <v>Convidado</v>
          </cell>
        </row>
        <row r="70">
          <cell r="A70" t="str">
            <v>Rodrigo Althoff Medeiros</v>
          </cell>
          <cell r="B70" t="str">
            <v>Conselheiro</v>
          </cell>
        </row>
        <row r="71">
          <cell r="A71" t="str">
            <v>Rodrigo David Barros Silva</v>
          </cell>
          <cell r="B71" t="str">
            <v>Empregado</v>
          </cell>
        </row>
        <row r="72">
          <cell r="A72" t="str">
            <v>Ronaldo Matos Martins</v>
          </cell>
          <cell r="B72" t="str">
            <v>Convidado</v>
          </cell>
        </row>
        <row r="73">
          <cell r="A73" t="str">
            <v>Ronaldo Matos Martins</v>
          </cell>
          <cell r="B73" t="str">
            <v>Convidado</v>
          </cell>
        </row>
        <row r="74">
          <cell r="A74" t="str">
            <v>Rosana Silveira</v>
          </cell>
          <cell r="B74" t="str">
            <v>Conselheiro</v>
          </cell>
        </row>
        <row r="75">
          <cell r="A75" t="str">
            <v>Silvana Maria Hall</v>
          </cell>
          <cell r="B75" t="str">
            <v>Conselheiro</v>
          </cell>
        </row>
        <row r="76">
          <cell r="A76" t="str">
            <v>Silvya Helena Caprario</v>
          </cell>
          <cell r="B76" t="str">
            <v>Conselheiro</v>
          </cell>
        </row>
        <row r="77">
          <cell r="A77" t="str">
            <v>Tatiana Moreira Feres de Melo</v>
          </cell>
          <cell r="B77" t="str">
            <v>Empregado</v>
          </cell>
        </row>
        <row r="78">
          <cell r="A78" t="str">
            <v>Valesca Menezes Marques</v>
          </cell>
          <cell r="B78" t="str">
            <v>Conselheiro</v>
          </cell>
        </row>
        <row r="79">
          <cell r="A79" t="str">
            <v>Vânia Stephan Marroni Burigo</v>
          </cell>
          <cell r="B79" t="str">
            <v>Conselheiro</v>
          </cell>
        </row>
        <row r="80">
          <cell r="A80" t="str">
            <v>William dos Santos Vefago</v>
          </cell>
          <cell r="B80" t="str">
            <v>Convidado</v>
          </cell>
        </row>
        <row r="81">
          <cell r="A81" t="str">
            <v>Yuri Endo Kokubun</v>
          </cell>
          <cell r="B81" t="str">
            <v>Convidado</v>
          </cell>
        </row>
        <row r="82">
          <cell r="A82" t="str">
            <v>Yasmin Sarquis Herden</v>
          </cell>
          <cell r="B82" t="str">
            <v>Convidado</v>
          </cell>
        </row>
        <row r="83">
          <cell r="A83" t="str">
            <v>Alexandre Kröner</v>
          </cell>
          <cell r="B83" t="str">
            <v>Convidado</v>
          </cell>
        </row>
        <row r="84">
          <cell r="A84" t="str">
            <v>Cicero Hipólito da Silva Junior</v>
          </cell>
          <cell r="B84" t="str">
            <v>Empregado</v>
          </cell>
        </row>
        <row r="85">
          <cell r="A85" t="str">
            <v>Rodrigo Kirck Rebêlo</v>
          </cell>
          <cell r="B85" t="str">
            <v>Convidado</v>
          </cell>
        </row>
        <row r="86">
          <cell r="A86" t="str">
            <v>Vítor Hugo Dentello Araújo</v>
          </cell>
          <cell r="B86" t="str">
            <v>Convidado</v>
          </cell>
        </row>
        <row r="87">
          <cell r="A87" t="str">
            <v>José Roberto Geraldine Junior</v>
          </cell>
          <cell r="B87" t="str">
            <v>Convidado</v>
          </cell>
        </row>
        <row r="88">
          <cell r="A88" t="str">
            <v>Mariana Campos de Andrade</v>
          </cell>
          <cell r="B88" t="str">
            <v>Conselheiro</v>
          </cell>
        </row>
        <row r="89">
          <cell r="A89" t="str">
            <v>Ana Lúcia Córdova Wandscheer</v>
          </cell>
          <cell r="B89" t="str">
            <v>Conselheiro</v>
          </cell>
        </row>
        <row r="90">
          <cell r="A90" t="str">
            <v>José Antonio Lanchoti</v>
          </cell>
          <cell r="B90" t="str">
            <v>Convidado</v>
          </cell>
        </row>
        <row r="91">
          <cell r="A91" t="str">
            <v>Mônica Andrea Blanco</v>
          </cell>
          <cell r="B91" t="str">
            <v>Convidado</v>
          </cell>
        </row>
        <row r="92">
          <cell r="A92" t="str">
            <v>Gustavo Aparecido de Oliveira</v>
          </cell>
          <cell r="B92" t="str">
            <v>Convidado</v>
          </cell>
        </row>
        <row r="93">
          <cell r="A93" t="str">
            <v>Antony Leandro Macedo Bettin</v>
          </cell>
          <cell r="B93" t="str">
            <v>Convidado</v>
          </cell>
        </row>
        <row r="94">
          <cell r="A94" t="str">
            <v>Raquel Smidt</v>
          </cell>
          <cell r="B94" t="str">
            <v>Convidado</v>
          </cell>
        </row>
        <row r="95">
          <cell r="A95" t="str">
            <v>Ricardo de Moura Mendonça</v>
          </cell>
          <cell r="B95" t="str">
            <v>Convidado</v>
          </cell>
        </row>
        <row r="96">
          <cell r="A96" t="str">
            <v>Renata De Vecchi</v>
          </cell>
          <cell r="B96" t="str">
            <v>Convidado</v>
          </cell>
        </row>
        <row r="97">
          <cell r="A97" t="str">
            <v>Magali Alves Colonetti</v>
          </cell>
          <cell r="B97" t="str">
            <v>Convidado</v>
          </cell>
        </row>
        <row r="98">
          <cell r="A98" t="str">
            <v>Laercio Adriano Benazzi Junior</v>
          </cell>
          <cell r="B98" t="str">
            <v>Convidado</v>
          </cell>
        </row>
        <row r="99">
          <cell r="A99" t="str">
            <v>Danilo Silva Batista</v>
          </cell>
          <cell r="B99" t="str">
            <v>Convidado</v>
          </cell>
        </row>
        <row r="100">
          <cell r="A100" t="str">
            <v>Mario Biselli</v>
          </cell>
          <cell r="B100" t="str">
            <v>Convidado</v>
          </cell>
        </row>
        <row r="101">
          <cell r="A101" t="str">
            <v>Luciana Marson Fonseca</v>
          </cell>
          <cell r="B101" t="str">
            <v>Convidado</v>
          </cell>
        </row>
        <row r="102">
          <cell r="A102" t="str">
            <v>Ellen Renata Bernardi</v>
          </cell>
          <cell r="B102" t="str">
            <v>Convidado</v>
          </cell>
        </row>
        <row r="103">
          <cell r="A103" t="str">
            <v>Laurent Troost</v>
          </cell>
          <cell r="B103" t="str">
            <v>Convidado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showGridLines="0" tabSelected="1" zoomScaleNormal="100" workbookViewId="0">
      <selection activeCell="K46" sqref="K46"/>
    </sheetView>
  </sheetViews>
  <sheetFormatPr defaultRowHeight="15" outlineLevelRow="2" x14ac:dyDescent="0.25"/>
  <cols>
    <col min="1" max="1" width="4.5703125" customWidth="1"/>
    <col min="2" max="2" width="7.28515625" customWidth="1"/>
    <col min="3" max="3" width="21.140625" customWidth="1"/>
    <col min="4" max="4" width="9" customWidth="1"/>
    <col min="5" max="5" width="21" customWidth="1"/>
    <col min="6" max="7" width="10.7109375" customWidth="1"/>
    <col min="8" max="8" width="8.85546875" customWidth="1"/>
    <col min="9" max="9" width="7.85546875" customWidth="1"/>
    <col min="10" max="10" width="9.42578125" style="14" customWidth="1"/>
    <col min="11" max="12" width="9" style="14" customWidth="1"/>
    <col min="13" max="13" width="11.28515625" style="14" customWidth="1"/>
    <col min="14" max="14" width="9.140625" customWidth="1"/>
    <col min="15" max="15" width="48.5703125" customWidth="1"/>
  </cols>
  <sheetData>
    <row r="1" spans="1:15" ht="57" customHeight="1" x14ac:dyDescent="0.25">
      <c r="E1" s="1"/>
      <c r="F1" s="1"/>
      <c r="G1" s="1"/>
      <c r="H1" s="1"/>
      <c r="I1" s="1"/>
      <c r="N1" s="1"/>
    </row>
    <row r="2" spans="1:15" x14ac:dyDescent="0.25">
      <c r="A2" s="16" t="s">
        <v>194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x14ac:dyDescent="0.25">
      <c r="A3" s="17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5" hidden="1" x14ac:dyDescent="0.25"/>
    <row r="5" spans="1:15" ht="25.5" customHeight="1" x14ac:dyDescent="0.25">
      <c r="A5" s="2" t="s">
        <v>1</v>
      </c>
      <c r="B5" s="2" t="s">
        <v>20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16</v>
      </c>
      <c r="K5" s="4" t="s">
        <v>17</v>
      </c>
      <c r="L5" s="4" t="s">
        <v>18</v>
      </c>
      <c r="M5" s="4" t="s">
        <v>19</v>
      </c>
      <c r="N5" s="5" t="s">
        <v>9</v>
      </c>
      <c r="O5" s="3" t="s">
        <v>10</v>
      </c>
    </row>
    <row r="6" spans="1:15" ht="22.5" outlineLevel="2" x14ac:dyDescent="0.25">
      <c r="A6" s="20">
        <v>59</v>
      </c>
      <c r="B6" s="21">
        <v>44771</v>
      </c>
      <c r="C6" s="22" t="s">
        <v>184</v>
      </c>
      <c r="D6" s="23" t="s">
        <v>24</v>
      </c>
      <c r="E6" s="24" t="s">
        <v>180</v>
      </c>
      <c r="F6" s="25">
        <v>44790.315972222219</v>
      </c>
      <c r="G6" s="25" t="s">
        <v>36</v>
      </c>
      <c r="H6" s="26" t="s">
        <v>26</v>
      </c>
      <c r="I6" s="27" t="s">
        <v>185</v>
      </c>
      <c r="J6" s="28">
        <v>1027.81</v>
      </c>
      <c r="K6" s="28">
        <v>41.58</v>
      </c>
      <c r="L6" s="28"/>
      <c r="M6" s="28"/>
      <c r="N6" s="28">
        <v>1069.3899999999999</v>
      </c>
      <c r="O6" s="24" t="s">
        <v>174</v>
      </c>
    </row>
    <row r="7" spans="1:15" ht="22.5" outlineLevel="2" x14ac:dyDescent="0.25">
      <c r="A7" s="29">
        <v>60</v>
      </c>
      <c r="B7" s="30">
        <v>44771</v>
      </c>
      <c r="C7" s="31" t="s">
        <v>184</v>
      </c>
      <c r="D7" s="32" t="s">
        <v>24</v>
      </c>
      <c r="E7" s="33" t="s">
        <v>182</v>
      </c>
      <c r="F7" s="34">
        <v>44791.822916666664</v>
      </c>
      <c r="G7" s="34" t="s">
        <v>36</v>
      </c>
      <c r="H7" s="35" t="s">
        <v>31</v>
      </c>
      <c r="I7" s="36" t="s">
        <v>186</v>
      </c>
      <c r="J7" s="37">
        <v>909.78</v>
      </c>
      <c r="K7" s="37">
        <v>34.33</v>
      </c>
      <c r="L7" s="37"/>
      <c r="M7" s="37"/>
      <c r="N7" s="37">
        <v>944.11</v>
      </c>
      <c r="O7" s="33" t="s">
        <v>174</v>
      </c>
    </row>
    <row r="8" spans="1:15" outlineLevel="1" x14ac:dyDescent="0.25">
      <c r="A8" s="44"/>
      <c r="B8" s="45"/>
      <c r="C8" s="46" t="s">
        <v>195</v>
      </c>
      <c r="D8" s="38"/>
      <c r="E8" s="39"/>
      <c r="F8" s="40"/>
      <c r="G8" s="40"/>
      <c r="H8" s="41"/>
      <c r="I8" s="42"/>
      <c r="J8" s="43"/>
      <c r="K8" s="43">
        <f>SUBTOTAL(9,K6:K7)</f>
        <v>75.91</v>
      </c>
      <c r="L8" s="43">
        <f>SUBTOTAL(9,L6:L7)</f>
        <v>0</v>
      </c>
      <c r="M8" s="43">
        <f>SUBTOTAL(9,M6:M7)</f>
        <v>0</v>
      </c>
      <c r="N8" s="43">
        <f>SUBTOTAL(9,N6:N7)</f>
        <v>2013.5</v>
      </c>
      <c r="O8" s="39"/>
    </row>
    <row r="9" spans="1:15" ht="24" outlineLevel="2" x14ac:dyDescent="0.25">
      <c r="A9" s="20">
        <v>57</v>
      </c>
      <c r="B9" s="21">
        <v>44771</v>
      </c>
      <c r="C9" s="22" t="s">
        <v>179</v>
      </c>
      <c r="D9" s="23" t="s">
        <v>24</v>
      </c>
      <c r="E9" s="24" t="s">
        <v>180</v>
      </c>
      <c r="F9" s="25">
        <v>44777.645833333336</v>
      </c>
      <c r="G9" s="25" t="s">
        <v>36</v>
      </c>
      <c r="H9" s="26" t="s">
        <v>44</v>
      </c>
      <c r="I9" s="27" t="s">
        <v>181</v>
      </c>
      <c r="J9" s="28">
        <v>1822.71</v>
      </c>
      <c r="K9" s="28">
        <v>41.58</v>
      </c>
      <c r="L9" s="28"/>
      <c r="M9" s="28"/>
      <c r="N9" s="28">
        <v>1864.29</v>
      </c>
      <c r="O9" s="24" t="s">
        <v>178</v>
      </c>
    </row>
    <row r="10" spans="1:15" ht="24" outlineLevel="2" x14ac:dyDescent="0.25">
      <c r="A10" s="20">
        <v>58</v>
      </c>
      <c r="B10" s="21">
        <v>44771</v>
      </c>
      <c r="C10" s="22" t="s">
        <v>179</v>
      </c>
      <c r="D10" s="23" t="s">
        <v>24</v>
      </c>
      <c r="E10" s="24" t="s">
        <v>182</v>
      </c>
      <c r="F10" s="25">
        <v>44779.822916666664</v>
      </c>
      <c r="G10" s="25" t="s">
        <v>36</v>
      </c>
      <c r="H10" s="26" t="s">
        <v>31</v>
      </c>
      <c r="I10" s="27" t="s">
        <v>183</v>
      </c>
      <c r="J10" s="28">
        <v>906.55</v>
      </c>
      <c r="K10" s="28">
        <v>34.33</v>
      </c>
      <c r="L10" s="28"/>
      <c r="M10" s="28"/>
      <c r="N10" s="28">
        <v>940.88</v>
      </c>
      <c r="O10" s="24" t="s">
        <v>178</v>
      </c>
    </row>
    <row r="11" spans="1:15" outlineLevel="1" x14ac:dyDescent="0.25">
      <c r="A11" s="44"/>
      <c r="B11" s="45"/>
      <c r="C11" s="46" t="s">
        <v>196</v>
      </c>
      <c r="D11" s="38"/>
      <c r="E11" s="39"/>
      <c r="F11" s="40"/>
      <c r="G11" s="40"/>
      <c r="H11" s="41"/>
      <c r="I11" s="42"/>
      <c r="J11" s="43"/>
      <c r="K11" s="43">
        <f>SUBTOTAL(9,K9:K10)</f>
        <v>75.91</v>
      </c>
      <c r="L11" s="43">
        <f>SUBTOTAL(9,L9:L10)</f>
        <v>0</v>
      </c>
      <c r="M11" s="43">
        <f>SUBTOTAL(9,M9:M10)</f>
        <v>0</v>
      </c>
      <c r="N11" s="43">
        <f>SUBTOTAL(9,N9:N10)</f>
        <v>2805.17</v>
      </c>
      <c r="O11" s="39"/>
    </row>
    <row r="12" spans="1:15" x14ac:dyDescent="0.25">
      <c r="A12" s="44"/>
      <c r="B12" s="45"/>
      <c r="C12" s="46" t="s">
        <v>13</v>
      </c>
      <c r="D12" s="38"/>
      <c r="E12" s="39"/>
      <c r="F12" s="40"/>
      <c r="G12" s="40"/>
      <c r="H12" s="41"/>
      <c r="I12" s="42"/>
      <c r="J12" s="43"/>
      <c r="K12" s="43">
        <f>SUBTOTAL(9,K6:K10)</f>
        <v>151.82</v>
      </c>
      <c r="L12" s="43">
        <f>SUBTOTAL(9,L6:L10)</f>
        <v>0</v>
      </c>
      <c r="M12" s="43">
        <f>SUBTOTAL(9,M6:M10)</f>
        <v>0</v>
      </c>
      <c r="N12" s="43">
        <f>SUBTOTAL(9,N6:N10)</f>
        <v>4818.67</v>
      </c>
      <c r="O12" s="39"/>
    </row>
    <row r="13" spans="1:15" x14ac:dyDescent="0.25">
      <c r="A13" s="6"/>
      <c r="B13" s="6"/>
      <c r="C13" s="7"/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9.75" customHeight="1" x14ac:dyDescent="0.25">
      <c r="A14" s="6"/>
      <c r="B14" s="6"/>
      <c r="C14" s="7"/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x14ac:dyDescent="0.25">
      <c r="A15" s="17" t="s">
        <v>11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</row>
    <row r="16" spans="1:15" hidden="1" x14ac:dyDescent="0.25"/>
    <row r="17" spans="1:15" ht="36" x14ac:dyDescent="0.25">
      <c r="A17" s="2" t="s">
        <v>1</v>
      </c>
      <c r="B17" s="2" t="s">
        <v>20</v>
      </c>
      <c r="C17" s="2" t="s">
        <v>2</v>
      </c>
      <c r="D17" s="2" t="s">
        <v>3</v>
      </c>
      <c r="E17" s="4" t="s">
        <v>4</v>
      </c>
      <c r="F17" s="4" t="s">
        <v>5</v>
      </c>
      <c r="G17" s="4" t="s">
        <v>6</v>
      </c>
      <c r="H17" s="4" t="s">
        <v>7</v>
      </c>
      <c r="I17" s="4" t="s">
        <v>8</v>
      </c>
      <c r="J17" s="4" t="s">
        <v>16</v>
      </c>
      <c r="K17" s="4" t="s">
        <v>17</v>
      </c>
      <c r="L17" s="4" t="s">
        <v>18</v>
      </c>
      <c r="M17" s="4" t="s">
        <v>19</v>
      </c>
      <c r="N17" s="5" t="s">
        <v>9</v>
      </c>
      <c r="O17" s="3" t="s">
        <v>12</v>
      </c>
    </row>
    <row r="18" spans="1:15" ht="24" outlineLevel="2" x14ac:dyDescent="0.25">
      <c r="A18" s="20">
        <v>56</v>
      </c>
      <c r="B18" s="21">
        <v>44770</v>
      </c>
      <c r="C18" s="22" t="s">
        <v>175</v>
      </c>
      <c r="D18" s="23" t="s">
        <v>53</v>
      </c>
      <c r="E18" s="24" t="s">
        <v>176</v>
      </c>
      <c r="F18" s="25">
        <v>44790.208333333336</v>
      </c>
      <c r="G18" s="25">
        <v>44792.239583333336</v>
      </c>
      <c r="H18" s="26" t="s">
        <v>80</v>
      </c>
      <c r="I18" s="27" t="s">
        <v>177</v>
      </c>
      <c r="J18" s="28">
        <v>2259.71</v>
      </c>
      <c r="K18" s="28">
        <v>74.77</v>
      </c>
      <c r="L18" s="28"/>
      <c r="M18" s="28"/>
      <c r="N18" s="28">
        <v>2334.48</v>
      </c>
      <c r="O18" s="24" t="s">
        <v>178</v>
      </c>
    </row>
    <row r="19" spans="1:15" outlineLevel="1" x14ac:dyDescent="0.25">
      <c r="A19" s="44"/>
      <c r="B19" s="45"/>
      <c r="C19" s="46" t="s">
        <v>197</v>
      </c>
      <c r="D19" s="38"/>
      <c r="E19" s="39"/>
      <c r="F19" s="40"/>
      <c r="G19" s="40"/>
      <c r="H19" s="41"/>
      <c r="I19" s="42"/>
      <c r="J19" s="43"/>
      <c r="K19" s="43">
        <f>SUBTOTAL(9,K18:K18)</f>
        <v>74.77</v>
      </c>
      <c r="L19" s="43">
        <f>SUBTOTAL(9,L18:L18)</f>
        <v>0</v>
      </c>
      <c r="M19" s="43">
        <f>SUBTOTAL(9,M18:M18)</f>
        <v>0</v>
      </c>
      <c r="N19" s="43">
        <f>SUBTOTAL(9,N18:N18)</f>
        <v>2334.48</v>
      </c>
      <c r="O19" s="39"/>
    </row>
    <row r="20" spans="1:15" ht="24" outlineLevel="2" x14ac:dyDescent="0.25">
      <c r="A20" s="20">
        <v>55</v>
      </c>
      <c r="B20" s="21">
        <v>44770</v>
      </c>
      <c r="C20" s="22" t="s">
        <v>171</v>
      </c>
      <c r="D20" s="23" t="s">
        <v>42</v>
      </c>
      <c r="E20" s="24" t="s">
        <v>172</v>
      </c>
      <c r="F20" s="25">
        <v>44776.753472222219</v>
      </c>
      <c r="G20" s="25">
        <v>44779.479166666664</v>
      </c>
      <c r="H20" s="26" t="s">
        <v>44</v>
      </c>
      <c r="I20" s="27" t="s">
        <v>173</v>
      </c>
      <c r="J20" s="28">
        <v>3251.14</v>
      </c>
      <c r="K20" s="28">
        <v>73.87</v>
      </c>
      <c r="L20" s="28"/>
      <c r="M20" s="28"/>
      <c r="N20" s="28">
        <v>3325.0099999999998</v>
      </c>
      <c r="O20" s="24" t="s">
        <v>174</v>
      </c>
    </row>
    <row r="21" spans="1:15" outlineLevel="1" x14ac:dyDescent="0.25">
      <c r="A21" s="44"/>
      <c r="B21" s="45"/>
      <c r="C21" s="46" t="s">
        <v>198</v>
      </c>
      <c r="D21" s="38"/>
      <c r="E21" s="39"/>
      <c r="F21" s="40"/>
      <c r="G21" s="40"/>
      <c r="H21" s="41"/>
      <c r="I21" s="42"/>
      <c r="J21" s="43"/>
      <c r="K21" s="43">
        <f>SUBTOTAL(9,K20:K20)</f>
        <v>73.87</v>
      </c>
      <c r="L21" s="43">
        <f>SUBTOTAL(9,L20:L20)</f>
        <v>0</v>
      </c>
      <c r="M21" s="43">
        <f>SUBTOTAL(9,M20:M20)</f>
        <v>0</v>
      </c>
      <c r="N21" s="43">
        <f>SUBTOTAL(9,N20:N20)</f>
        <v>3325.0099999999998</v>
      </c>
      <c r="O21" s="39"/>
    </row>
    <row r="22" spans="1:15" ht="24" outlineLevel="2" x14ac:dyDescent="0.25">
      <c r="A22" s="20">
        <v>53</v>
      </c>
      <c r="B22" s="21">
        <v>44768</v>
      </c>
      <c r="C22" s="22" t="s">
        <v>41</v>
      </c>
      <c r="D22" s="23" t="s">
        <v>42</v>
      </c>
      <c r="E22" s="24" t="s">
        <v>166</v>
      </c>
      <c r="F22" s="25">
        <v>44776.475694444445</v>
      </c>
      <c r="G22" s="25" t="s">
        <v>36</v>
      </c>
      <c r="H22" s="26" t="s">
        <v>26</v>
      </c>
      <c r="I22" s="27" t="s">
        <v>167</v>
      </c>
      <c r="J22" s="28">
        <v>1360.24</v>
      </c>
      <c r="K22" s="28">
        <v>39.93</v>
      </c>
      <c r="L22" s="28"/>
      <c r="M22" s="28"/>
      <c r="N22" s="28">
        <v>1400.17</v>
      </c>
      <c r="O22" s="24" t="s">
        <v>168</v>
      </c>
    </row>
    <row r="23" spans="1:15" ht="24" outlineLevel="2" x14ac:dyDescent="0.25">
      <c r="A23" s="29">
        <v>54</v>
      </c>
      <c r="B23" s="30">
        <v>44768</v>
      </c>
      <c r="C23" s="31" t="s">
        <v>41</v>
      </c>
      <c r="D23" s="32" t="s">
        <v>42</v>
      </c>
      <c r="E23" s="33" t="s">
        <v>169</v>
      </c>
      <c r="F23" s="34">
        <v>44779.381944444445</v>
      </c>
      <c r="G23" s="34" t="s">
        <v>36</v>
      </c>
      <c r="H23" s="35" t="s">
        <v>31</v>
      </c>
      <c r="I23" s="36" t="s">
        <v>170</v>
      </c>
      <c r="J23" s="37">
        <v>1476.73</v>
      </c>
      <c r="K23" s="37">
        <v>41.58</v>
      </c>
      <c r="L23" s="37"/>
      <c r="M23" s="37"/>
      <c r="N23" s="37">
        <v>1518.31</v>
      </c>
      <c r="O23" s="33" t="s">
        <v>168</v>
      </c>
    </row>
    <row r="24" spans="1:15" outlineLevel="1" x14ac:dyDescent="0.25">
      <c r="A24" s="44"/>
      <c r="B24" s="45"/>
      <c r="C24" s="46" t="s">
        <v>199</v>
      </c>
      <c r="D24" s="38"/>
      <c r="E24" s="39"/>
      <c r="F24" s="40"/>
      <c r="G24" s="40"/>
      <c r="H24" s="41"/>
      <c r="I24" s="42"/>
      <c r="J24" s="43"/>
      <c r="K24" s="43">
        <f>SUBTOTAL(9,K22:K23)</f>
        <v>81.509999999999991</v>
      </c>
      <c r="L24" s="43">
        <f>SUBTOTAL(9,L22:L23)</f>
        <v>0</v>
      </c>
      <c r="M24" s="43">
        <f>SUBTOTAL(9,M22:M23)</f>
        <v>0</v>
      </c>
      <c r="N24" s="43">
        <f>SUBTOTAL(9,N22:N23)</f>
        <v>2918.48</v>
      </c>
      <c r="O24" s="39"/>
    </row>
    <row r="25" spans="1:15" ht="22.5" outlineLevel="2" x14ac:dyDescent="0.25">
      <c r="A25" s="20">
        <v>61</v>
      </c>
      <c r="B25" s="21">
        <v>44771</v>
      </c>
      <c r="C25" s="22" t="s">
        <v>187</v>
      </c>
      <c r="D25" s="23" t="s">
        <v>53</v>
      </c>
      <c r="E25" s="24" t="s">
        <v>188</v>
      </c>
      <c r="F25" s="25">
        <v>44777.645833333336</v>
      </c>
      <c r="G25" s="25" t="s">
        <v>36</v>
      </c>
      <c r="H25" s="26" t="s">
        <v>44</v>
      </c>
      <c r="I25" s="27" t="s">
        <v>189</v>
      </c>
      <c r="J25" s="28">
        <v>1631.29</v>
      </c>
      <c r="K25" s="28">
        <v>40.44</v>
      </c>
      <c r="L25" s="28"/>
      <c r="M25" s="28"/>
      <c r="N25" s="28">
        <v>1671.73</v>
      </c>
      <c r="O25" s="24" t="s">
        <v>178</v>
      </c>
    </row>
    <row r="26" spans="1:15" ht="22.5" outlineLevel="2" x14ac:dyDescent="0.25">
      <c r="A26" s="20">
        <v>62</v>
      </c>
      <c r="B26" s="21">
        <v>44771</v>
      </c>
      <c r="C26" s="22" t="s">
        <v>187</v>
      </c>
      <c r="D26" s="23" t="s">
        <v>53</v>
      </c>
      <c r="E26" s="24" t="s">
        <v>190</v>
      </c>
      <c r="F26" s="25">
        <v>44780.607638888891</v>
      </c>
      <c r="G26" s="25" t="s">
        <v>36</v>
      </c>
      <c r="H26" s="26" t="s">
        <v>31</v>
      </c>
      <c r="I26" s="27" t="s">
        <v>191</v>
      </c>
      <c r="J26" s="28">
        <v>1120.75</v>
      </c>
      <c r="K26" s="28">
        <v>34.33</v>
      </c>
      <c r="L26" s="28"/>
      <c r="M26" s="28"/>
      <c r="N26" s="28">
        <v>1155.08</v>
      </c>
      <c r="O26" s="24" t="s">
        <v>178</v>
      </c>
    </row>
    <row r="27" spans="1:15" outlineLevel="1" x14ac:dyDescent="0.25">
      <c r="A27" s="44"/>
      <c r="B27" s="45"/>
      <c r="C27" s="46" t="s">
        <v>200</v>
      </c>
      <c r="D27" s="38"/>
      <c r="E27" s="39"/>
      <c r="F27" s="40"/>
      <c r="G27" s="40"/>
      <c r="H27" s="41"/>
      <c r="I27" s="42"/>
      <c r="J27" s="43"/>
      <c r="K27" s="43">
        <f>SUBTOTAL(9,K25:K26)</f>
        <v>74.77</v>
      </c>
      <c r="L27" s="43">
        <f>SUBTOTAL(9,L25:L26)</f>
        <v>0</v>
      </c>
      <c r="M27" s="43">
        <f>SUBTOTAL(9,M25:M26)</f>
        <v>0</v>
      </c>
      <c r="N27" s="43">
        <f>SUBTOTAL(9,N25:N26)</f>
        <v>2826.81</v>
      </c>
      <c r="O27" s="39"/>
    </row>
    <row r="28" spans="1:15" ht="22.5" outlineLevel="2" x14ac:dyDescent="0.25">
      <c r="A28" s="20">
        <v>52</v>
      </c>
      <c r="B28" s="21">
        <v>44768</v>
      </c>
      <c r="C28" s="22" t="s">
        <v>162</v>
      </c>
      <c r="D28" s="23" t="s">
        <v>42</v>
      </c>
      <c r="E28" s="24" t="s">
        <v>163</v>
      </c>
      <c r="F28" s="25">
        <v>44808.399305555555</v>
      </c>
      <c r="G28" s="25">
        <v>44779.423611111109</v>
      </c>
      <c r="H28" s="26" t="s">
        <v>44</v>
      </c>
      <c r="I28" s="27" t="s">
        <v>164</v>
      </c>
      <c r="J28" s="28">
        <v>1749.71</v>
      </c>
      <c r="K28" s="28">
        <v>81.27</v>
      </c>
      <c r="L28" s="28"/>
      <c r="M28" s="28"/>
      <c r="N28" s="28">
        <v>1830.98</v>
      </c>
      <c r="O28" s="24" t="s">
        <v>165</v>
      </c>
    </row>
    <row r="29" spans="1:15" outlineLevel="1" x14ac:dyDescent="0.25">
      <c r="A29" s="44"/>
      <c r="B29" s="45"/>
      <c r="C29" s="46" t="s">
        <v>201</v>
      </c>
      <c r="D29" s="38"/>
      <c r="E29" s="39"/>
      <c r="F29" s="40"/>
      <c r="G29" s="40"/>
      <c r="H29" s="41"/>
      <c r="I29" s="42"/>
      <c r="J29" s="43"/>
      <c r="K29" s="43">
        <f>SUBTOTAL(9,K28:K28)</f>
        <v>81.27</v>
      </c>
      <c r="L29" s="43">
        <f>SUBTOTAL(9,L28:L28)</f>
        <v>0</v>
      </c>
      <c r="M29" s="43">
        <f>SUBTOTAL(9,M28:M28)</f>
        <v>0</v>
      </c>
      <c r="N29" s="43">
        <f>SUBTOTAL(9,N28:N28)</f>
        <v>1830.98</v>
      </c>
      <c r="O29" s="39"/>
    </row>
    <row r="30" spans="1:15" ht="22.5" outlineLevel="2" x14ac:dyDescent="0.25">
      <c r="A30" s="20">
        <v>49</v>
      </c>
      <c r="B30" s="21">
        <v>44758</v>
      </c>
      <c r="C30" s="22" t="s">
        <v>87</v>
      </c>
      <c r="D30" s="23" t="s">
        <v>53</v>
      </c>
      <c r="E30" s="24" t="s">
        <v>151</v>
      </c>
      <c r="F30" s="25">
        <v>44760.381944444445</v>
      </c>
      <c r="G30" s="25" t="s">
        <v>36</v>
      </c>
      <c r="H30" s="26" t="s">
        <v>109</v>
      </c>
      <c r="I30" s="27" t="s">
        <v>152</v>
      </c>
      <c r="J30" s="28">
        <v>1449.53</v>
      </c>
      <c r="K30" s="28">
        <v>41.58</v>
      </c>
      <c r="L30" s="28"/>
      <c r="M30" s="28"/>
      <c r="N30" s="28">
        <v>1491.11</v>
      </c>
      <c r="O30" s="24" t="s">
        <v>153</v>
      </c>
    </row>
    <row r="31" spans="1:15" ht="22.5" outlineLevel="2" x14ac:dyDescent="0.25">
      <c r="A31" s="29">
        <v>50</v>
      </c>
      <c r="B31" s="30">
        <v>44761</v>
      </c>
      <c r="C31" s="31" t="s">
        <v>87</v>
      </c>
      <c r="D31" s="32" t="s">
        <v>53</v>
      </c>
      <c r="E31" s="33" t="s">
        <v>155</v>
      </c>
      <c r="F31" s="34">
        <v>44765.510416666664</v>
      </c>
      <c r="G31" s="34" t="s">
        <v>36</v>
      </c>
      <c r="H31" s="35" t="s">
        <v>156</v>
      </c>
      <c r="I31" s="36" t="s">
        <v>157</v>
      </c>
      <c r="J31" s="37">
        <v>1619.53</v>
      </c>
      <c r="K31" s="37">
        <v>42.35</v>
      </c>
      <c r="L31" s="37"/>
      <c r="M31" s="37"/>
      <c r="N31" s="37">
        <v>1661.8799999999999</v>
      </c>
      <c r="O31" s="33" t="s">
        <v>153</v>
      </c>
    </row>
    <row r="32" spans="1:15" outlineLevel="1" x14ac:dyDescent="0.25">
      <c r="A32" s="44"/>
      <c r="B32" s="45"/>
      <c r="C32" s="46" t="s">
        <v>202</v>
      </c>
      <c r="D32" s="38"/>
      <c r="E32" s="39"/>
      <c r="F32" s="40"/>
      <c r="G32" s="40"/>
      <c r="H32" s="41"/>
      <c r="I32" s="42"/>
      <c r="J32" s="43"/>
      <c r="K32" s="43">
        <f>SUBTOTAL(9,K30:K31)</f>
        <v>83.93</v>
      </c>
      <c r="L32" s="43">
        <f>SUBTOTAL(9,L30:L31)</f>
        <v>0</v>
      </c>
      <c r="M32" s="43">
        <f>SUBTOTAL(9,M30:M31)</f>
        <v>0</v>
      </c>
      <c r="N32" s="43">
        <f>SUBTOTAL(9,N30:N31)</f>
        <v>3152.99</v>
      </c>
      <c r="O32" s="39"/>
    </row>
    <row r="33" spans="1:15" ht="24" outlineLevel="2" x14ac:dyDescent="0.25">
      <c r="A33" s="20">
        <v>47</v>
      </c>
      <c r="B33" s="21">
        <v>44747</v>
      </c>
      <c r="C33" s="22" t="s">
        <v>91</v>
      </c>
      <c r="D33" s="23" t="s">
        <v>53</v>
      </c>
      <c r="E33" s="24" t="s">
        <v>145</v>
      </c>
      <c r="F33" s="25">
        <v>44797.236111111109</v>
      </c>
      <c r="G33" s="25">
        <v>44800.694444444445</v>
      </c>
      <c r="H33" s="26" t="s">
        <v>31</v>
      </c>
      <c r="I33" s="27" t="s">
        <v>146</v>
      </c>
      <c r="J33" s="28">
        <v>1777.33</v>
      </c>
      <c r="K33" s="28">
        <v>89.37</v>
      </c>
      <c r="L33" s="28"/>
      <c r="M33" s="28"/>
      <c r="N33" s="28">
        <v>1866.6999999999998</v>
      </c>
      <c r="O33" s="24" t="s">
        <v>147</v>
      </c>
    </row>
    <row r="34" spans="1:15" ht="24" outlineLevel="2" x14ac:dyDescent="0.25">
      <c r="A34" s="20">
        <v>51</v>
      </c>
      <c r="B34" s="21">
        <v>44768</v>
      </c>
      <c r="C34" s="22" t="s">
        <v>91</v>
      </c>
      <c r="D34" s="23" t="s">
        <v>53</v>
      </c>
      <c r="E34" s="24" t="s">
        <v>159</v>
      </c>
      <c r="F34" s="25">
        <v>44815.236111111109</v>
      </c>
      <c r="G34" s="25">
        <v>44818.75</v>
      </c>
      <c r="H34" s="26" t="s">
        <v>31</v>
      </c>
      <c r="I34" s="27" t="s">
        <v>160</v>
      </c>
      <c r="J34" s="28">
        <v>1037.33</v>
      </c>
      <c r="K34" s="28">
        <v>89.81</v>
      </c>
      <c r="L34" s="28"/>
      <c r="M34" s="28"/>
      <c r="N34" s="28">
        <v>1127.1399999999999</v>
      </c>
      <c r="O34" s="24" t="s">
        <v>161</v>
      </c>
    </row>
    <row r="35" spans="1:15" outlineLevel="1" x14ac:dyDescent="0.25">
      <c r="A35" s="44"/>
      <c r="B35" s="45"/>
      <c r="C35" s="46" t="s">
        <v>203</v>
      </c>
      <c r="D35" s="38"/>
      <c r="E35" s="39"/>
      <c r="F35" s="40"/>
      <c r="G35" s="40"/>
      <c r="H35" s="41"/>
      <c r="I35" s="42"/>
      <c r="J35" s="43"/>
      <c r="K35" s="43">
        <f>SUBTOTAL(9,K33:K34)</f>
        <v>179.18</v>
      </c>
      <c r="L35" s="43">
        <f>SUBTOTAL(9,L33:L34)</f>
        <v>0</v>
      </c>
      <c r="M35" s="43">
        <f>SUBTOTAL(9,M33:M34)</f>
        <v>0</v>
      </c>
      <c r="N35" s="43">
        <f>SUBTOTAL(9,N33:N34)</f>
        <v>2993.8399999999997</v>
      </c>
      <c r="O35" s="39"/>
    </row>
    <row r="36" spans="1:15" ht="22.5" outlineLevel="2" x14ac:dyDescent="0.25">
      <c r="A36" s="20">
        <v>48</v>
      </c>
      <c r="B36" s="21">
        <v>44748</v>
      </c>
      <c r="C36" s="22" t="s">
        <v>148</v>
      </c>
      <c r="D36" s="23" t="s">
        <v>42</v>
      </c>
      <c r="E36" s="24" t="s">
        <v>149</v>
      </c>
      <c r="F36" s="25">
        <v>44749.545138888891</v>
      </c>
      <c r="G36" s="25">
        <v>44751.725694444445</v>
      </c>
      <c r="H36" s="26" t="s">
        <v>31</v>
      </c>
      <c r="I36" s="27" t="s">
        <v>150</v>
      </c>
      <c r="J36" s="28">
        <v>2390.9</v>
      </c>
      <c r="K36" s="28">
        <v>111.43</v>
      </c>
      <c r="L36" s="28"/>
      <c r="M36" s="28"/>
      <c r="N36" s="28">
        <v>2502.33</v>
      </c>
      <c r="O36" s="24" t="s">
        <v>123</v>
      </c>
    </row>
    <row r="37" spans="1:15" outlineLevel="1" x14ac:dyDescent="0.25">
      <c r="A37" s="44"/>
      <c r="B37" s="45"/>
      <c r="C37" s="46" t="s">
        <v>204</v>
      </c>
      <c r="D37" s="38"/>
      <c r="E37" s="39"/>
      <c r="F37" s="40"/>
      <c r="G37" s="40"/>
      <c r="H37" s="41"/>
      <c r="I37" s="42"/>
      <c r="J37" s="43"/>
      <c r="K37" s="43">
        <f>SUBTOTAL(9,K36:K36)</f>
        <v>111.43</v>
      </c>
      <c r="L37" s="43">
        <f>SUBTOTAL(9,L36:L36)</f>
        <v>0</v>
      </c>
      <c r="M37" s="43">
        <f>SUBTOTAL(9,M36:M36)</f>
        <v>0</v>
      </c>
      <c r="N37" s="43">
        <f>SUBTOTAL(9,N36:N36)</f>
        <v>2502.33</v>
      </c>
      <c r="O37" s="39"/>
    </row>
    <row r="38" spans="1:15" ht="22.5" outlineLevel="2" x14ac:dyDescent="0.25">
      <c r="A38" s="20">
        <v>49</v>
      </c>
      <c r="B38" s="21">
        <v>44758</v>
      </c>
      <c r="C38" s="22" t="s">
        <v>104</v>
      </c>
      <c r="D38" s="23" t="s">
        <v>53</v>
      </c>
      <c r="E38" s="24" t="s">
        <v>151</v>
      </c>
      <c r="F38" s="25">
        <v>44760.381944444445</v>
      </c>
      <c r="G38" s="25" t="s">
        <v>36</v>
      </c>
      <c r="H38" s="26" t="s">
        <v>154</v>
      </c>
      <c r="I38" s="27" t="s">
        <v>152</v>
      </c>
      <c r="J38" s="28">
        <v>1449.53</v>
      </c>
      <c r="K38" s="28">
        <v>41.58</v>
      </c>
      <c r="L38" s="28"/>
      <c r="M38" s="28"/>
      <c r="N38" s="28">
        <v>1491.11</v>
      </c>
      <c r="O38" s="24" t="s">
        <v>153</v>
      </c>
    </row>
    <row r="39" spans="1:15" ht="22.5" outlineLevel="2" x14ac:dyDescent="0.25">
      <c r="A39" s="20">
        <v>50</v>
      </c>
      <c r="B39" s="21">
        <v>44761</v>
      </c>
      <c r="C39" s="22" t="s">
        <v>104</v>
      </c>
      <c r="D39" s="23" t="s">
        <v>53</v>
      </c>
      <c r="E39" s="24" t="s">
        <v>155</v>
      </c>
      <c r="F39" s="25">
        <v>44765.510416666664</v>
      </c>
      <c r="G39" s="25" t="s">
        <v>36</v>
      </c>
      <c r="H39" s="26" t="s">
        <v>158</v>
      </c>
      <c r="I39" s="27" t="s">
        <v>157</v>
      </c>
      <c r="J39" s="28">
        <v>1619.53</v>
      </c>
      <c r="K39" s="28">
        <v>42.35</v>
      </c>
      <c r="L39" s="28"/>
      <c r="M39" s="28"/>
      <c r="N39" s="28">
        <v>1661.8799999999999</v>
      </c>
      <c r="O39" s="24" t="s">
        <v>153</v>
      </c>
    </row>
    <row r="40" spans="1:15" outlineLevel="1" x14ac:dyDescent="0.25">
      <c r="A40" s="44"/>
      <c r="B40" s="45"/>
      <c r="C40" s="46" t="s">
        <v>205</v>
      </c>
      <c r="D40" s="38"/>
      <c r="E40" s="39"/>
      <c r="F40" s="40"/>
      <c r="G40" s="40"/>
      <c r="H40" s="41"/>
      <c r="I40" s="42"/>
      <c r="J40" s="43"/>
      <c r="K40" s="43">
        <f>SUBTOTAL(9,K38:K39)</f>
        <v>83.93</v>
      </c>
      <c r="L40" s="43">
        <f>SUBTOTAL(9,L38:L39)</f>
        <v>0</v>
      </c>
      <c r="M40" s="43">
        <f>SUBTOTAL(9,M38:M39)</f>
        <v>0</v>
      </c>
      <c r="N40" s="43">
        <f>SUBTOTAL(9,N38:N39)</f>
        <v>3152.99</v>
      </c>
      <c r="O40" s="39"/>
    </row>
    <row r="41" spans="1:15" x14ac:dyDescent="0.25">
      <c r="A41" s="44"/>
      <c r="B41" s="45"/>
      <c r="C41" s="46" t="s">
        <v>14</v>
      </c>
      <c r="D41" s="38"/>
      <c r="E41" s="39"/>
      <c r="F41" s="40"/>
      <c r="G41" s="40"/>
      <c r="H41" s="41"/>
      <c r="I41" s="42"/>
      <c r="J41" s="43"/>
      <c r="K41" s="43">
        <f>SUBTOTAL(9,K18:K39)</f>
        <v>844.66000000000008</v>
      </c>
      <c r="L41" s="43">
        <f>SUBTOTAL(9,L18:L39)</f>
        <v>0</v>
      </c>
      <c r="M41" s="43">
        <f>SUBTOTAL(9,M18:M39)</f>
        <v>0</v>
      </c>
      <c r="N41" s="43">
        <f>SUBTOTAL(9,N18:N39)</f>
        <v>25037.91</v>
      </c>
      <c r="O41" s="39"/>
    </row>
    <row r="43" spans="1:15" x14ac:dyDescent="0.25">
      <c r="A43" s="16" t="s">
        <v>193</v>
      </c>
      <c r="B43" s="16"/>
      <c r="C43" s="16"/>
      <c r="D43" s="16"/>
      <c r="E43" s="16"/>
      <c r="F43" s="16"/>
    </row>
    <row r="44" spans="1:15" x14ac:dyDescent="0.25">
      <c r="A44" s="9"/>
      <c r="B44" s="15"/>
      <c r="C44" s="10"/>
      <c r="D44" s="10"/>
      <c r="E44" s="11" t="s">
        <v>13</v>
      </c>
      <c r="F44" s="12">
        <f>N12</f>
        <v>4818.67</v>
      </c>
    </row>
    <row r="45" spans="1:15" x14ac:dyDescent="0.25">
      <c r="A45" s="9"/>
      <c r="B45" s="15"/>
      <c r="C45" s="10"/>
      <c r="D45" s="10"/>
      <c r="E45" s="11" t="s">
        <v>14</v>
      </c>
      <c r="F45" s="12">
        <f>N41</f>
        <v>25037.91</v>
      </c>
    </row>
    <row r="46" spans="1:15" x14ac:dyDescent="0.25">
      <c r="A46" s="9"/>
      <c r="B46" s="15"/>
      <c r="C46" s="10"/>
      <c r="D46" s="10"/>
      <c r="E46" s="11" t="s">
        <v>15</v>
      </c>
      <c r="F46" s="12">
        <f>SUM(F44:F45)</f>
        <v>29856.58</v>
      </c>
    </row>
    <row r="48" spans="1:15" x14ac:dyDescent="0.25">
      <c r="A48" s="13" t="s">
        <v>192</v>
      </c>
      <c r="B48" s="13"/>
    </row>
  </sheetData>
  <sortState ref="A15:O28">
    <sortCondition ref="C14"/>
  </sortState>
  <mergeCells count="4">
    <mergeCell ref="A2:O2"/>
    <mergeCell ref="A3:O3"/>
    <mergeCell ref="A15:O15"/>
    <mergeCell ref="A43:F43"/>
  </mergeCells>
  <conditionalFormatting sqref="A13:M14">
    <cfRule type="expression" dxfId="12" priority="13">
      <formula>OR(#REF!="",AND(#REF!&lt;&gt;"",#REF!=""))</formula>
    </cfRule>
  </conditionalFormatting>
  <conditionalFormatting sqref="A13:M14">
    <cfRule type="expression" priority="14">
      <formula>OR(#REF!="",AND(#REF!&lt;&gt;"",#REF!=""))</formula>
    </cfRule>
  </conditionalFormatting>
  <conditionalFormatting sqref="O13:O14">
    <cfRule type="expression" dxfId="11" priority="11">
      <formula>OR(#REF!="",AND(#REF!&lt;&gt;"",#REF!=""))</formula>
    </cfRule>
  </conditionalFormatting>
  <conditionalFormatting sqref="O13:O14">
    <cfRule type="expression" priority="12">
      <formula>OR(#REF!="",AND(#REF!&lt;&gt;"",#REF!=""))</formula>
    </cfRule>
  </conditionalFormatting>
  <conditionalFormatting sqref="A44:E46">
    <cfRule type="expression" dxfId="10" priority="9">
      <formula>OR(#REF!="",AND(#REF!&lt;&gt;"",#REF!=""))</formula>
    </cfRule>
  </conditionalFormatting>
  <conditionalFormatting sqref="A44:E46">
    <cfRule type="expression" priority="10">
      <formula>OR(#REF!="",AND(#REF!&lt;&gt;"",#REF!=""))</formula>
    </cfRule>
  </conditionalFormatting>
  <conditionalFormatting sqref="F44">
    <cfRule type="expression" dxfId="9" priority="7">
      <formula>OR(#REF!="",AND(#REF!&lt;&gt;"",#REF!=""))</formula>
    </cfRule>
  </conditionalFormatting>
  <conditionalFormatting sqref="F44">
    <cfRule type="expression" priority="8">
      <formula>OR(#REF!="",AND(#REF!&lt;&gt;"",#REF!=""))</formula>
    </cfRule>
  </conditionalFormatting>
  <conditionalFormatting sqref="F45">
    <cfRule type="expression" dxfId="8" priority="5">
      <formula>OR(#REF!="",AND(#REF!&lt;&gt;"",#REF!=""))</formula>
    </cfRule>
  </conditionalFormatting>
  <conditionalFormatting sqref="F45">
    <cfRule type="expression" priority="6">
      <formula>OR(#REF!="",AND(#REF!&lt;&gt;"",#REF!=""))</formula>
    </cfRule>
  </conditionalFormatting>
  <conditionalFormatting sqref="F46">
    <cfRule type="expression" dxfId="7" priority="1">
      <formula>OR(#REF!="",AND(#REF!&lt;&gt;"",#REF!=""))</formula>
    </cfRule>
  </conditionalFormatting>
  <conditionalFormatting sqref="F46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68" fitToHeight="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9"/>
  <sheetViews>
    <sheetView showGridLines="0" zoomScaleNormal="100" workbookViewId="0">
      <selection activeCell="D14" sqref="D14"/>
    </sheetView>
  </sheetViews>
  <sheetFormatPr defaultRowHeight="15" outlineLevelRow="2" x14ac:dyDescent="0.25"/>
  <cols>
    <col min="1" max="1" width="4.85546875" customWidth="1"/>
    <col min="2" max="2" width="8.140625" customWidth="1"/>
    <col min="3" max="3" width="21.140625" customWidth="1"/>
    <col min="4" max="4" width="9" customWidth="1"/>
    <col min="5" max="5" width="21" customWidth="1"/>
    <col min="6" max="7" width="10.7109375" customWidth="1"/>
    <col min="8" max="8" width="8.85546875" customWidth="1"/>
    <col min="9" max="9" width="7.85546875" customWidth="1"/>
    <col min="10" max="10" width="9.42578125" style="14" customWidth="1"/>
    <col min="11" max="12" width="9" style="14" customWidth="1"/>
    <col min="13" max="13" width="11.28515625" style="14" customWidth="1"/>
    <col min="14" max="14" width="9.140625" customWidth="1"/>
    <col min="15" max="15" width="48.5703125" customWidth="1"/>
  </cols>
  <sheetData>
    <row r="1" spans="1:15" ht="57" customHeight="1" x14ac:dyDescent="0.25">
      <c r="E1" s="1"/>
      <c r="F1" s="1"/>
      <c r="G1" s="1"/>
      <c r="H1" s="1"/>
      <c r="I1" s="1"/>
      <c r="N1" s="1"/>
    </row>
    <row r="2" spans="1:15" x14ac:dyDescent="0.25">
      <c r="A2" s="16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x14ac:dyDescent="0.25">
      <c r="A3" s="17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5" hidden="1" x14ac:dyDescent="0.25"/>
    <row r="5" spans="1:15" ht="25.5" customHeight="1" x14ac:dyDescent="0.25">
      <c r="A5" s="2" t="s">
        <v>1</v>
      </c>
      <c r="B5" s="2" t="s">
        <v>20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16</v>
      </c>
      <c r="K5" s="4" t="s">
        <v>17</v>
      </c>
      <c r="L5" s="4" t="s">
        <v>18</v>
      </c>
      <c r="M5" s="4" t="s">
        <v>19</v>
      </c>
      <c r="N5" s="5" t="s">
        <v>9</v>
      </c>
      <c r="O5" s="3" t="s">
        <v>10</v>
      </c>
    </row>
    <row r="6" spans="1:15" ht="22.5" outlineLevel="2" x14ac:dyDescent="0.25">
      <c r="A6" s="20">
        <v>59</v>
      </c>
      <c r="B6" s="21">
        <v>44771</v>
      </c>
      <c r="C6" s="22" t="s">
        <v>184</v>
      </c>
      <c r="D6" s="23" t="s">
        <v>24</v>
      </c>
      <c r="E6" s="24" t="s">
        <v>180</v>
      </c>
      <c r="F6" s="25">
        <v>44790.315972222219</v>
      </c>
      <c r="G6" s="25" t="s">
        <v>36</v>
      </c>
      <c r="H6" s="26" t="s">
        <v>26</v>
      </c>
      <c r="I6" s="27" t="s">
        <v>185</v>
      </c>
      <c r="J6" s="28">
        <v>1027.81</v>
      </c>
      <c r="K6" s="28">
        <v>41.58</v>
      </c>
      <c r="L6" s="28"/>
      <c r="M6" s="28"/>
      <c r="N6" s="28">
        <v>1069.3899999999999</v>
      </c>
      <c r="O6" s="24" t="s">
        <v>174</v>
      </c>
    </row>
    <row r="7" spans="1:15" ht="22.5" outlineLevel="2" x14ac:dyDescent="0.25">
      <c r="A7" s="20">
        <v>60</v>
      </c>
      <c r="B7" s="21">
        <v>44771</v>
      </c>
      <c r="C7" s="22" t="s">
        <v>184</v>
      </c>
      <c r="D7" s="23" t="s">
        <v>24</v>
      </c>
      <c r="E7" s="24" t="s">
        <v>182</v>
      </c>
      <c r="F7" s="25">
        <v>44791.822916666664</v>
      </c>
      <c r="G7" s="25" t="s">
        <v>36</v>
      </c>
      <c r="H7" s="26" t="s">
        <v>31</v>
      </c>
      <c r="I7" s="27" t="s">
        <v>186</v>
      </c>
      <c r="J7" s="28">
        <v>909.78</v>
      </c>
      <c r="K7" s="28">
        <v>34.33</v>
      </c>
      <c r="L7" s="28"/>
      <c r="M7" s="28"/>
      <c r="N7" s="28">
        <v>944.11</v>
      </c>
      <c r="O7" s="24" t="s">
        <v>174</v>
      </c>
    </row>
    <row r="8" spans="1:15" outlineLevel="1" x14ac:dyDescent="0.25">
      <c r="A8" s="44"/>
      <c r="B8" s="45"/>
      <c r="C8" s="46" t="s">
        <v>195</v>
      </c>
      <c r="D8" s="38"/>
      <c r="E8" s="39"/>
      <c r="F8" s="40"/>
      <c r="G8" s="40"/>
      <c r="H8" s="41"/>
      <c r="I8" s="42"/>
      <c r="J8" s="43"/>
      <c r="K8" s="43">
        <f>SUBTOTAL(9,K6:K7)</f>
        <v>75.91</v>
      </c>
      <c r="L8" s="43">
        <f>SUBTOTAL(9,L6:L7)</f>
        <v>0</v>
      </c>
      <c r="M8" s="43">
        <f>SUBTOTAL(9,M6:M7)</f>
        <v>0</v>
      </c>
      <c r="N8" s="43">
        <f>SUBTOTAL(9,N6:N7)</f>
        <v>2013.5</v>
      </c>
      <c r="O8" s="39"/>
    </row>
    <row r="9" spans="1:15" ht="22.5" outlineLevel="2" x14ac:dyDescent="0.25">
      <c r="A9" s="20">
        <v>18</v>
      </c>
      <c r="B9" s="21">
        <v>44664</v>
      </c>
      <c r="C9" s="22" t="s">
        <v>23</v>
      </c>
      <c r="D9" s="23" t="s">
        <v>24</v>
      </c>
      <c r="E9" s="24" t="s">
        <v>25</v>
      </c>
      <c r="F9" s="25">
        <v>44706.729166666664</v>
      </c>
      <c r="G9" s="25">
        <v>44709.833333333336</v>
      </c>
      <c r="H9" s="26" t="s">
        <v>26</v>
      </c>
      <c r="I9" s="27" t="s">
        <v>27</v>
      </c>
      <c r="J9" s="28">
        <v>1025.23</v>
      </c>
      <c r="K9" s="28">
        <v>81.510000000000005</v>
      </c>
      <c r="L9" s="28"/>
      <c r="M9" s="28"/>
      <c r="N9" s="28">
        <v>1106.74</v>
      </c>
      <c r="O9" s="24" t="s">
        <v>28</v>
      </c>
    </row>
    <row r="10" spans="1:15" outlineLevel="1" x14ac:dyDescent="0.25">
      <c r="A10" s="44"/>
      <c r="B10" s="45"/>
      <c r="C10" s="46" t="s">
        <v>208</v>
      </c>
      <c r="D10" s="38"/>
      <c r="E10" s="39"/>
      <c r="F10" s="40"/>
      <c r="G10" s="40"/>
      <c r="H10" s="41"/>
      <c r="I10" s="42"/>
      <c r="J10" s="43"/>
      <c r="K10" s="43">
        <f>SUBTOTAL(9,K9:K9)</f>
        <v>81.510000000000005</v>
      </c>
      <c r="L10" s="43">
        <f>SUBTOTAL(9,L9:L9)</f>
        <v>0</v>
      </c>
      <c r="M10" s="43">
        <f>SUBTOTAL(9,M9:M9)</f>
        <v>0</v>
      </c>
      <c r="N10" s="43">
        <f>SUBTOTAL(9,N9:N9)</f>
        <v>1106.74</v>
      </c>
      <c r="O10" s="39"/>
    </row>
    <row r="11" spans="1:15" outlineLevel="2" x14ac:dyDescent="0.25">
      <c r="A11" s="20">
        <v>21</v>
      </c>
      <c r="B11" s="21">
        <v>44677</v>
      </c>
      <c r="C11" s="22" t="s">
        <v>29</v>
      </c>
      <c r="D11" s="23" t="s">
        <v>24</v>
      </c>
      <c r="E11" s="24" t="s">
        <v>30</v>
      </c>
      <c r="F11" s="25">
        <v>44697.21875</v>
      </c>
      <c r="G11" s="25">
        <v>44698.836805555555</v>
      </c>
      <c r="H11" s="26" t="s">
        <v>31</v>
      </c>
      <c r="I11" s="27" t="s">
        <v>32</v>
      </c>
      <c r="J11" s="28">
        <v>2125.89</v>
      </c>
      <c r="K11" s="28">
        <v>83.07</v>
      </c>
      <c r="L11" s="28"/>
      <c r="M11" s="28"/>
      <c r="N11" s="28">
        <v>2208.96</v>
      </c>
      <c r="O11" s="24" t="s">
        <v>33</v>
      </c>
    </row>
    <row r="12" spans="1:15" outlineLevel="1" x14ac:dyDescent="0.25">
      <c r="A12" s="44"/>
      <c r="B12" s="45"/>
      <c r="C12" s="46" t="s">
        <v>209</v>
      </c>
      <c r="D12" s="38"/>
      <c r="E12" s="39"/>
      <c r="F12" s="40"/>
      <c r="G12" s="40"/>
      <c r="H12" s="41"/>
      <c r="I12" s="42"/>
      <c r="J12" s="43"/>
      <c r="K12" s="43">
        <f>SUBTOTAL(9,K11:K11)</f>
        <v>83.07</v>
      </c>
      <c r="L12" s="43">
        <f>SUBTOTAL(9,L11:L11)</f>
        <v>0</v>
      </c>
      <c r="M12" s="43">
        <f>SUBTOTAL(9,M11:M11)</f>
        <v>0</v>
      </c>
      <c r="N12" s="43">
        <f>SUBTOTAL(9,N11:N11)</f>
        <v>2208.96</v>
      </c>
      <c r="O12" s="39"/>
    </row>
    <row r="13" spans="1:15" outlineLevel="2" x14ac:dyDescent="0.25">
      <c r="A13" s="20">
        <v>22</v>
      </c>
      <c r="B13" s="21">
        <v>44678</v>
      </c>
      <c r="C13" s="22" t="s">
        <v>34</v>
      </c>
      <c r="D13" s="23" t="s">
        <v>24</v>
      </c>
      <c r="E13" s="24" t="s">
        <v>35</v>
      </c>
      <c r="F13" s="25">
        <v>44696.729166666664</v>
      </c>
      <c r="G13" s="25" t="s">
        <v>36</v>
      </c>
      <c r="H13" s="26" t="s">
        <v>31</v>
      </c>
      <c r="I13" s="27" t="s">
        <v>37</v>
      </c>
      <c r="J13" s="28">
        <v>700.28</v>
      </c>
      <c r="K13" s="28">
        <v>39.479999999999997</v>
      </c>
      <c r="L13" s="28"/>
      <c r="M13" s="28"/>
      <c r="N13" s="28">
        <v>739.76</v>
      </c>
      <c r="O13" s="24" t="s">
        <v>33</v>
      </c>
    </row>
    <row r="14" spans="1:15" outlineLevel="2" x14ac:dyDescent="0.25">
      <c r="A14" s="29">
        <v>23</v>
      </c>
      <c r="B14" s="30">
        <v>44678</v>
      </c>
      <c r="C14" s="31" t="s">
        <v>34</v>
      </c>
      <c r="D14" s="32" t="s">
        <v>24</v>
      </c>
      <c r="E14" s="33" t="s">
        <v>38</v>
      </c>
      <c r="F14" s="34">
        <v>44698.791666666664</v>
      </c>
      <c r="G14" s="34" t="s">
        <v>36</v>
      </c>
      <c r="H14" s="35" t="s">
        <v>39</v>
      </c>
      <c r="I14" s="36" t="s">
        <v>40</v>
      </c>
      <c r="J14" s="37">
        <v>519.97</v>
      </c>
      <c r="K14" s="37">
        <v>41.49</v>
      </c>
      <c r="L14" s="37"/>
      <c r="M14" s="37"/>
      <c r="N14" s="37">
        <v>561.46</v>
      </c>
      <c r="O14" s="33" t="s">
        <v>33</v>
      </c>
    </row>
    <row r="15" spans="1:15" outlineLevel="1" x14ac:dyDescent="0.25">
      <c r="A15" s="44"/>
      <c r="B15" s="45"/>
      <c r="C15" s="46" t="s">
        <v>210</v>
      </c>
      <c r="D15" s="38"/>
      <c r="E15" s="39"/>
      <c r="F15" s="40"/>
      <c r="G15" s="40"/>
      <c r="H15" s="41"/>
      <c r="I15" s="42"/>
      <c r="J15" s="43"/>
      <c r="K15" s="43">
        <f>SUBTOTAL(9,K13:K14)</f>
        <v>80.97</v>
      </c>
      <c r="L15" s="43">
        <f>SUBTOTAL(9,L13:L14)</f>
        <v>0</v>
      </c>
      <c r="M15" s="43">
        <f>SUBTOTAL(9,M13:M14)</f>
        <v>0</v>
      </c>
      <c r="N15" s="43">
        <f>SUBTOTAL(9,N13:N14)</f>
        <v>1301.22</v>
      </c>
      <c r="O15" s="39"/>
    </row>
    <row r="16" spans="1:15" ht="24" outlineLevel="2" x14ac:dyDescent="0.25">
      <c r="A16" s="20">
        <v>57</v>
      </c>
      <c r="B16" s="21">
        <v>44771</v>
      </c>
      <c r="C16" s="22" t="s">
        <v>179</v>
      </c>
      <c r="D16" s="23" t="s">
        <v>24</v>
      </c>
      <c r="E16" s="24" t="s">
        <v>180</v>
      </c>
      <c r="F16" s="25">
        <v>44777.645833333336</v>
      </c>
      <c r="G16" s="25" t="s">
        <v>36</v>
      </c>
      <c r="H16" s="26" t="s">
        <v>44</v>
      </c>
      <c r="I16" s="27" t="s">
        <v>181</v>
      </c>
      <c r="J16" s="28">
        <v>1822.71</v>
      </c>
      <c r="K16" s="28">
        <v>41.58</v>
      </c>
      <c r="L16" s="28"/>
      <c r="M16" s="28"/>
      <c r="N16" s="28">
        <v>1864.29</v>
      </c>
      <c r="O16" s="24" t="s">
        <v>178</v>
      </c>
    </row>
    <row r="17" spans="1:15" ht="24" outlineLevel="2" x14ac:dyDescent="0.25">
      <c r="A17" s="20">
        <v>58</v>
      </c>
      <c r="B17" s="21">
        <v>44771</v>
      </c>
      <c r="C17" s="22" t="s">
        <v>179</v>
      </c>
      <c r="D17" s="23" t="s">
        <v>24</v>
      </c>
      <c r="E17" s="24" t="s">
        <v>182</v>
      </c>
      <c r="F17" s="25">
        <v>44779.822916666664</v>
      </c>
      <c r="G17" s="25" t="s">
        <v>36</v>
      </c>
      <c r="H17" s="26" t="s">
        <v>31</v>
      </c>
      <c r="I17" s="27" t="s">
        <v>183</v>
      </c>
      <c r="J17" s="28">
        <v>906.55</v>
      </c>
      <c r="K17" s="28">
        <v>34.33</v>
      </c>
      <c r="L17" s="28"/>
      <c r="M17" s="28"/>
      <c r="N17" s="28">
        <v>940.88</v>
      </c>
      <c r="O17" s="24" t="s">
        <v>178</v>
      </c>
    </row>
    <row r="18" spans="1:15" outlineLevel="1" x14ac:dyDescent="0.25">
      <c r="A18" s="44"/>
      <c r="B18" s="45"/>
      <c r="C18" s="46" t="s">
        <v>196</v>
      </c>
      <c r="D18" s="38"/>
      <c r="E18" s="39"/>
      <c r="F18" s="40"/>
      <c r="G18" s="40"/>
      <c r="H18" s="41"/>
      <c r="I18" s="42"/>
      <c r="J18" s="43"/>
      <c r="K18" s="43">
        <f>SUBTOTAL(9,K16:K17)</f>
        <v>75.91</v>
      </c>
      <c r="L18" s="43">
        <f>SUBTOTAL(9,L16:L17)</f>
        <v>0</v>
      </c>
      <c r="M18" s="43">
        <f>SUBTOTAL(9,M16:M17)</f>
        <v>0</v>
      </c>
      <c r="N18" s="43">
        <f>SUBTOTAL(9,N16:N17)</f>
        <v>2805.17</v>
      </c>
      <c r="O18" s="39"/>
    </row>
    <row r="19" spans="1:15" x14ac:dyDescent="0.25">
      <c r="A19" s="44"/>
      <c r="B19" s="45"/>
      <c r="C19" s="46" t="s">
        <v>13</v>
      </c>
      <c r="D19" s="38"/>
      <c r="E19" s="39"/>
      <c r="F19" s="40"/>
      <c r="G19" s="40"/>
      <c r="H19" s="41"/>
      <c r="I19" s="42"/>
      <c r="J19" s="43"/>
      <c r="K19" s="43">
        <f>SUBTOTAL(9,K6:K17)</f>
        <v>397.37</v>
      </c>
      <c r="L19" s="43">
        <f>SUBTOTAL(9,L6:L17)</f>
        <v>0</v>
      </c>
      <c r="M19" s="43">
        <f>SUBTOTAL(9,M6:M17)</f>
        <v>0</v>
      </c>
      <c r="N19" s="43">
        <f>SUBTOTAL(9,N6:N17)</f>
        <v>9435.5899999999983</v>
      </c>
      <c r="O19" s="39"/>
    </row>
    <row r="20" spans="1:15" x14ac:dyDescent="0.25">
      <c r="A20" s="6"/>
      <c r="B20" s="6"/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9.75" customHeight="1" x14ac:dyDescent="0.25">
      <c r="A21" s="6"/>
      <c r="B21" s="6"/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x14ac:dyDescent="0.25">
      <c r="A22" s="17" t="s">
        <v>11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</row>
    <row r="23" spans="1:15" hidden="1" x14ac:dyDescent="0.25"/>
    <row r="24" spans="1:15" ht="24" x14ac:dyDescent="0.25">
      <c r="A24" s="2" t="s">
        <v>1</v>
      </c>
      <c r="B24" s="2" t="s">
        <v>20</v>
      </c>
      <c r="C24" s="2" t="s">
        <v>2</v>
      </c>
      <c r="D24" s="2" t="s">
        <v>3</v>
      </c>
      <c r="E24" s="4" t="s">
        <v>4</v>
      </c>
      <c r="F24" s="4" t="s">
        <v>5</v>
      </c>
      <c r="G24" s="4" t="s">
        <v>6</v>
      </c>
      <c r="H24" s="4" t="s">
        <v>7</v>
      </c>
      <c r="I24" s="4" t="s">
        <v>8</v>
      </c>
      <c r="J24" s="4" t="s">
        <v>16</v>
      </c>
      <c r="K24" s="4" t="s">
        <v>17</v>
      </c>
      <c r="L24" s="4" t="s">
        <v>18</v>
      </c>
      <c r="M24" s="4" t="s">
        <v>19</v>
      </c>
      <c r="N24" s="5" t="s">
        <v>9</v>
      </c>
      <c r="O24" s="3" t="s">
        <v>12</v>
      </c>
    </row>
    <row r="25" spans="1:15" ht="24" outlineLevel="2" x14ac:dyDescent="0.25">
      <c r="A25" s="29">
        <v>56</v>
      </c>
      <c r="B25" s="30">
        <v>44770</v>
      </c>
      <c r="C25" s="31" t="s">
        <v>175</v>
      </c>
      <c r="D25" s="32" t="s">
        <v>53</v>
      </c>
      <c r="E25" s="33" t="s">
        <v>176</v>
      </c>
      <c r="F25" s="34">
        <v>44790.208333333336</v>
      </c>
      <c r="G25" s="34">
        <v>44792.239583333336</v>
      </c>
      <c r="H25" s="35" t="s">
        <v>80</v>
      </c>
      <c r="I25" s="36" t="s">
        <v>177</v>
      </c>
      <c r="J25" s="37">
        <v>2259.71</v>
      </c>
      <c r="K25" s="37">
        <v>74.77</v>
      </c>
      <c r="L25" s="37"/>
      <c r="M25" s="37"/>
      <c r="N25" s="37">
        <v>2334.48</v>
      </c>
      <c r="O25" s="33" t="s">
        <v>178</v>
      </c>
    </row>
    <row r="26" spans="1:15" outlineLevel="1" x14ac:dyDescent="0.25">
      <c r="A26" s="44"/>
      <c r="B26" s="45"/>
      <c r="C26" s="46" t="s">
        <v>197</v>
      </c>
      <c r="D26" s="38"/>
      <c r="E26" s="39"/>
      <c r="F26" s="40"/>
      <c r="G26" s="40"/>
      <c r="H26" s="41"/>
      <c r="I26" s="42"/>
      <c r="J26" s="43"/>
      <c r="K26" s="43">
        <f>SUBTOTAL(9,K25:K25)</f>
        <v>74.77</v>
      </c>
      <c r="L26" s="43">
        <f>SUBTOTAL(9,L25:L25)</f>
        <v>0</v>
      </c>
      <c r="M26" s="43">
        <f>SUBTOTAL(9,M25:M25)</f>
        <v>0</v>
      </c>
      <c r="N26" s="43">
        <f>SUBTOTAL(9,N25:N25)</f>
        <v>2334.48</v>
      </c>
      <c r="O26" s="39"/>
    </row>
    <row r="27" spans="1:15" ht="24" outlineLevel="2" x14ac:dyDescent="0.25">
      <c r="A27" s="20">
        <v>55</v>
      </c>
      <c r="B27" s="21">
        <v>44770</v>
      </c>
      <c r="C27" s="22" t="s">
        <v>171</v>
      </c>
      <c r="D27" s="23" t="s">
        <v>42</v>
      </c>
      <c r="E27" s="24" t="s">
        <v>172</v>
      </c>
      <c r="F27" s="25">
        <v>44776.753472222219</v>
      </c>
      <c r="G27" s="25">
        <v>44779.479166666664</v>
      </c>
      <c r="H27" s="26" t="s">
        <v>44</v>
      </c>
      <c r="I27" s="27" t="s">
        <v>173</v>
      </c>
      <c r="J27" s="28">
        <v>3251.14</v>
      </c>
      <c r="K27" s="28">
        <v>73.87</v>
      </c>
      <c r="L27" s="28"/>
      <c r="M27" s="28"/>
      <c r="N27" s="28">
        <v>3325.0099999999998</v>
      </c>
      <c r="O27" s="24" t="s">
        <v>174</v>
      </c>
    </row>
    <row r="28" spans="1:15" outlineLevel="1" x14ac:dyDescent="0.25">
      <c r="A28" s="44"/>
      <c r="B28" s="45"/>
      <c r="C28" s="46" t="s">
        <v>198</v>
      </c>
      <c r="D28" s="38"/>
      <c r="E28" s="39"/>
      <c r="F28" s="40"/>
      <c r="G28" s="40"/>
      <c r="H28" s="41"/>
      <c r="I28" s="42"/>
      <c r="J28" s="43"/>
      <c r="K28" s="43">
        <f>SUBTOTAL(9,K27:K27)</f>
        <v>73.87</v>
      </c>
      <c r="L28" s="43">
        <f>SUBTOTAL(9,L27:L27)</f>
        <v>0</v>
      </c>
      <c r="M28" s="43">
        <f>SUBTOTAL(9,M27:M27)</f>
        <v>0</v>
      </c>
      <c r="N28" s="43">
        <f>SUBTOTAL(9,N27:N27)</f>
        <v>3325.0099999999998</v>
      </c>
      <c r="O28" s="39"/>
    </row>
    <row r="29" spans="1:15" ht="22.5" outlineLevel="2" x14ac:dyDescent="0.25">
      <c r="A29" s="20">
        <v>46</v>
      </c>
      <c r="B29" s="21">
        <v>44741</v>
      </c>
      <c r="C29" s="22" t="s">
        <v>142</v>
      </c>
      <c r="D29" s="23" t="s">
        <v>53</v>
      </c>
      <c r="E29" s="24" t="s">
        <v>143</v>
      </c>
      <c r="F29" s="25">
        <v>44754.4375</v>
      </c>
      <c r="G29" s="25">
        <v>44757.559027777781</v>
      </c>
      <c r="H29" s="26" t="s">
        <v>44</v>
      </c>
      <c r="I29" s="27" t="s">
        <v>144</v>
      </c>
      <c r="J29" s="28">
        <v>1672.57</v>
      </c>
      <c r="K29" s="28">
        <v>79.87</v>
      </c>
      <c r="L29" s="28"/>
      <c r="M29" s="28"/>
      <c r="N29" s="28">
        <v>1752.44</v>
      </c>
      <c r="O29" s="24" t="s">
        <v>141</v>
      </c>
    </row>
    <row r="30" spans="1:15" outlineLevel="1" x14ac:dyDescent="0.25">
      <c r="A30" s="44"/>
      <c r="B30" s="45"/>
      <c r="C30" s="46" t="s">
        <v>211</v>
      </c>
      <c r="D30" s="38"/>
      <c r="E30" s="39"/>
      <c r="F30" s="40"/>
      <c r="G30" s="40"/>
      <c r="H30" s="41"/>
      <c r="I30" s="42"/>
      <c r="J30" s="43"/>
      <c r="K30" s="43">
        <f>SUBTOTAL(9,K29:K29)</f>
        <v>79.87</v>
      </c>
      <c r="L30" s="43">
        <f>SUBTOTAL(9,L29:L29)</f>
        <v>0</v>
      </c>
      <c r="M30" s="43">
        <f>SUBTOTAL(9,M29:M29)</f>
        <v>0</v>
      </c>
      <c r="N30" s="43">
        <f>SUBTOTAL(9,N29:N29)</f>
        <v>1752.44</v>
      </c>
      <c r="O30" s="39"/>
    </row>
    <row r="31" spans="1:15" ht="24" outlineLevel="2" x14ac:dyDescent="0.25">
      <c r="A31" s="20">
        <v>32</v>
      </c>
      <c r="B31" s="21">
        <v>44701</v>
      </c>
      <c r="C31" s="22" t="s">
        <v>41</v>
      </c>
      <c r="D31" s="23" t="s">
        <v>42</v>
      </c>
      <c r="E31" s="24" t="s">
        <v>43</v>
      </c>
      <c r="F31" s="25">
        <v>44713.552083333336</v>
      </c>
      <c r="G31" s="25" t="s">
        <v>36</v>
      </c>
      <c r="H31" s="26" t="s">
        <v>44</v>
      </c>
      <c r="I31" s="27" t="s">
        <v>45</v>
      </c>
      <c r="J31" s="28">
        <v>1259.8599999999999</v>
      </c>
      <c r="K31" s="28">
        <v>39.93</v>
      </c>
      <c r="L31" s="28"/>
      <c r="M31" s="28"/>
      <c r="N31" s="28">
        <v>1299.79</v>
      </c>
      <c r="O31" s="24" t="s">
        <v>46</v>
      </c>
    </row>
    <row r="32" spans="1:15" ht="24" outlineLevel="2" x14ac:dyDescent="0.25">
      <c r="A32" s="20">
        <v>33</v>
      </c>
      <c r="B32" s="21">
        <v>44701</v>
      </c>
      <c r="C32" s="22" t="s">
        <v>41</v>
      </c>
      <c r="D32" s="23" t="s">
        <v>42</v>
      </c>
      <c r="E32" s="24" t="s">
        <v>47</v>
      </c>
      <c r="F32" s="25">
        <v>44716.319444444445</v>
      </c>
      <c r="G32" s="25" t="s">
        <v>36</v>
      </c>
      <c r="H32" s="26" t="s">
        <v>26</v>
      </c>
      <c r="I32" s="27" t="s">
        <v>48</v>
      </c>
      <c r="J32" s="28">
        <v>1070.75</v>
      </c>
      <c r="K32" s="28">
        <v>41.58</v>
      </c>
      <c r="L32" s="28"/>
      <c r="M32" s="28"/>
      <c r="N32" s="28">
        <v>1112.33</v>
      </c>
      <c r="O32" s="24" t="s">
        <v>46</v>
      </c>
    </row>
    <row r="33" spans="1:15" ht="24" outlineLevel="2" x14ac:dyDescent="0.25">
      <c r="A33" s="29">
        <v>40</v>
      </c>
      <c r="B33" s="30">
        <v>44736</v>
      </c>
      <c r="C33" s="31" t="s">
        <v>41</v>
      </c>
      <c r="D33" s="32" t="s">
        <v>42</v>
      </c>
      <c r="E33" s="33" t="s">
        <v>128</v>
      </c>
      <c r="F33" s="34">
        <v>44748.461805555555</v>
      </c>
      <c r="G33" s="34" t="s">
        <v>36</v>
      </c>
      <c r="H33" s="35" t="s">
        <v>26</v>
      </c>
      <c r="I33" s="36" t="s">
        <v>129</v>
      </c>
      <c r="J33" s="37">
        <v>567.91</v>
      </c>
      <c r="K33" s="37">
        <v>39.43</v>
      </c>
      <c r="L33" s="37"/>
      <c r="M33" s="37"/>
      <c r="N33" s="37">
        <v>607.33999999999992</v>
      </c>
      <c r="O33" s="33" t="s">
        <v>123</v>
      </c>
    </row>
    <row r="34" spans="1:15" ht="24" outlineLevel="2" x14ac:dyDescent="0.25">
      <c r="A34" s="20">
        <v>41</v>
      </c>
      <c r="B34" s="21">
        <v>44736</v>
      </c>
      <c r="C34" s="22" t="s">
        <v>41</v>
      </c>
      <c r="D34" s="23" t="s">
        <v>42</v>
      </c>
      <c r="E34" s="24" t="s">
        <v>130</v>
      </c>
      <c r="F34" s="25">
        <v>44751.715277777781</v>
      </c>
      <c r="G34" s="25" t="s">
        <v>36</v>
      </c>
      <c r="H34" s="26" t="s">
        <v>31</v>
      </c>
      <c r="I34" s="27" t="s">
        <v>131</v>
      </c>
      <c r="J34" s="28">
        <v>534.80999999999995</v>
      </c>
      <c r="K34" s="28">
        <v>41.58</v>
      </c>
      <c r="L34" s="28"/>
      <c r="M34" s="28"/>
      <c r="N34" s="28">
        <v>576.39</v>
      </c>
      <c r="O34" s="24" t="s">
        <v>123</v>
      </c>
    </row>
    <row r="35" spans="1:15" ht="24" outlineLevel="2" x14ac:dyDescent="0.25">
      <c r="A35" s="29">
        <v>53</v>
      </c>
      <c r="B35" s="30">
        <v>44768</v>
      </c>
      <c r="C35" s="31" t="s">
        <v>41</v>
      </c>
      <c r="D35" s="32" t="s">
        <v>42</v>
      </c>
      <c r="E35" s="33" t="s">
        <v>166</v>
      </c>
      <c r="F35" s="34">
        <v>44776.475694444445</v>
      </c>
      <c r="G35" s="34" t="s">
        <v>36</v>
      </c>
      <c r="H35" s="35" t="s">
        <v>26</v>
      </c>
      <c r="I35" s="36" t="s">
        <v>167</v>
      </c>
      <c r="J35" s="37">
        <v>1360.24</v>
      </c>
      <c r="K35" s="37">
        <v>39.93</v>
      </c>
      <c r="L35" s="37"/>
      <c r="M35" s="37"/>
      <c r="N35" s="37">
        <v>1400.17</v>
      </c>
      <c r="O35" s="33" t="s">
        <v>168</v>
      </c>
    </row>
    <row r="36" spans="1:15" ht="24" outlineLevel="2" x14ac:dyDescent="0.25">
      <c r="A36" s="29">
        <v>54</v>
      </c>
      <c r="B36" s="30">
        <v>44768</v>
      </c>
      <c r="C36" s="31" t="s">
        <v>41</v>
      </c>
      <c r="D36" s="32" t="s">
        <v>42</v>
      </c>
      <c r="E36" s="33" t="s">
        <v>169</v>
      </c>
      <c r="F36" s="34">
        <v>44779.381944444445</v>
      </c>
      <c r="G36" s="34" t="s">
        <v>36</v>
      </c>
      <c r="H36" s="35" t="s">
        <v>31</v>
      </c>
      <c r="I36" s="36" t="s">
        <v>170</v>
      </c>
      <c r="J36" s="37">
        <v>1476.73</v>
      </c>
      <c r="K36" s="37">
        <v>41.58</v>
      </c>
      <c r="L36" s="37"/>
      <c r="M36" s="37"/>
      <c r="N36" s="37">
        <v>1518.31</v>
      </c>
      <c r="O36" s="33" t="s">
        <v>168</v>
      </c>
    </row>
    <row r="37" spans="1:15" outlineLevel="1" x14ac:dyDescent="0.25">
      <c r="A37" s="44"/>
      <c r="B37" s="45"/>
      <c r="C37" s="46" t="s">
        <v>199</v>
      </c>
      <c r="D37" s="38"/>
      <c r="E37" s="39"/>
      <c r="F37" s="40"/>
      <c r="G37" s="40"/>
      <c r="H37" s="41"/>
      <c r="I37" s="42"/>
      <c r="J37" s="43"/>
      <c r="K37" s="43">
        <f>SUBTOTAL(9,K31:K36)</f>
        <v>244.02999999999997</v>
      </c>
      <c r="L37" s="43">
        <f>SUBTOTAL(9,L31:L36)</f>
        <v>0</v>
      </c>
      <c r="M37" s="43">
        <f>SUBTOTAL(9,M31:M36)</f>
        <v>0</v>
      </c>
      <c r="N37" s="43">
        <f>SUBTOTAL(9,N31:N36)</f>
        <v>6514.33</v>
      </c>
      <c r="O37" s="39"/>
    </row>
    <row r="38" spans="1:15" ht="24" outlineLevel="2" x14ac:dyDescent="0.25">
      <c r="A38" s="20">
        <v>42</v>
      </c>
      <c r="B38" s="21">
        <v>44736</v>
      </c>
      <c r="C38" s="22" t="s">
        <v>132</v>
      </c>
      <c r="D38" s="23" t="s">
        <v>42</v>
      </c>
      <c r="E38" s="24" t="s">
        <v>133</v>
      </c>
      <c r="F38" s="25">
        <v>44749.350694444445</v>
      </c>
      <c r="G38" s="25">
        <v>44751.208333333336</v>
      </c>
      <c r="H38" s="26" t="s">
        <v>44</v>
      </c>
      <c r="I38" s="27" t="s">
        <v>134</v>
      </c>
      <c r="J38" s="28">
        <v>1455.43</v>
      </c>
      <c r="K38" s="28">
        <v>74.09</v>
      </c>
      <c r="L38" s="28"/>
      <c r="M38" s="28"/>
      <c r="N38" s="28">
        <v>1529.52</v>
      </c>
      <c r="O38" s="24" t="s">
        <v>123</v>
      </c>
    </row>
    <row r="39" spans="1:15" outlineLevel="1" x14ac:dyDescent="0.25">
      <c r="A39" s="44"/>
      <c r="B39" s="45"/>
      <c r="C39" s="46" t="s">
        <v>212</v>
      </c>
      <c r="D39" s="38"/>
      <c r="E39" s="39"/>
      <c r="F39" s="40"/>
      <c r="G39" s="40"/>
      <c r="H39" s="41"/>
      <c r="I39" s="42"/>
      <c r="J39" s="43"/>
      <c r="K39" s="43">
        <f>SUBTOTAL(9,K38:K38)</f>
        <v>74.09</v>
      </c>
      <c r="L39" s="43">
        <f>SUBTOTAL(9,L38:L38)</f>
        <v>0</v>
      </c>
      <c r="M39" s="43">
        <f>SUBTOTAL(9,M38:M38)</f>
        <v>0</v>
      </c>
      <c r="N39" s="43">
        <f>SUBTOTAL(9,N38:N38)</f>
        <v>1529.52</v>
      </c>
      <c r="O39" s="39"/>
    </row>
    <row r="40" spans="1:15" ht="24" outlineLevel="2" x14ac:dyDescent="0.25">
      <c r="A40" s="20">
        <v>9</v>
      </c>
      <c r="B40" s="21">
        <v>44635</v>
      </c>
      <c r="C40" s="22" t="s">
        <v>49</v>
      </c>
      <c r="D40" s="23" t="str">
        <f>IFERROR(VLOOKUP(C40,[1]Dados!A:B,2,),"-")</f>
        <v>Conselheiro</v>
      </c>
      <c r="E40" s="24" t="s">
        <v>50</v>
      </c>
      <c r="F40" s="25">
        <v>44642.8125</v>
      </c>
      <c r="G40" s="25">
        <v>44645.354166666664</v>
      </c>
      <c r="H40" s="26" t="s">
        <v>26</v>
      </c>
      <c r="I40" s="27" t="s">
        <v>51</v>
      </c>
      <c r="J40" s="28">
        <v>2946.19</v>
      </c>
      <c r="K40" s="28">
        <v>77.64</v>
      </c>
      <c r="L40" s="28"/>
      <c r="M40" s="28"/>
      <c r="N40" s="28">
        <v>3023.83</v>
      </c>
      <c r="O40" s="24" t="s">
        <v>52</v>
      </c>
    </row>
    <row r="41" spans="1:15" ht="24" outlineLevel="2" x14ac:dyDescent="0.25">
      <c r="A41" s="20">
        <v>31</v>
      </c>
      <c r="B41" s="21">
        <v>44694</v>
      </c>
      <c r="C41" s="22" t="s">
        <v>49</v>
      </c>
      <c r="D41" s="23" t="s">
        <v>53</v>
      </c>
      <c r="E41" s="24" t="s">
        <v>54</v>
      </c>
      <c r="F41" s="25">
        <v>44734.236111111109</v>
      </c>
      <c r="G41" s="25">
        <v>44736.822916666664</v>
      </c>
      <c r="H41" s="26" t="s">
        <v>31</v>
      </c>
      <c r="I41" s="27" t="s">
        <v>55</v>
      </c>
      <c r="J41" s="28">
        <v>1042.4000000000001</v>
      </c>
      <c r="K41" s="28">
        <v>75.91</v>
      </c>
      <c r="L41" s="28"/>
      <c r="M41" s="28"/>
      <c r="N41" s="28">
        <v>1118.3100000000002</v>
      </c>
      <c r="O41" s="24" t="s">
        <v>56</v>
      </c>
    </row>
    <row r="42" spans="1:15" outlineLevel="1" x14ac:dyDescent="0.25">
      <c r="A42" s="44"/>
      <c r="B42" s="45"/>
      <c r="C42" s="46" t="s">
        <v>213</v>
      </c>
      <c r="D42" s="38"/>
      <c r="E42" s="39"/>
      <c r="F42" s="40"/>
      <c r="G42" s="40"/>
      <c r="H42" s="41"/>
      <c r="I42" s="42"/>
      <c r="J42" s="43"/>
      <c r="K42" s="43">
        <f>SUBTOTAL(9,K40:K41)</f>
        <v>153.55000000000001</v>
      </c>
      <c r="L42" s="43">
        <f>SUBTOTAL(9,L40:L41)</f>
        <v>0</v>
      </c>
      <c r="M42" s="43">
        <f>SUBTOTAL(9,M40:M41)</f>
        <v>0</v>
      </c>
      <c r="N42" s="43">
        <f>SUBTOTAL(9,N40:N41)</f>
        <v>4142.1400000000003</v>
      </c>
      <c r="O42" s="39"/>
    </row>
    <row r="43" spans="1:15" ht="22.5" outlineLevel="2" x14ac:dyDescent="0.25">
      <c r="A43" s="20">
        <v>5</v>
      </c>
      <c r="B43" s="21">
        <v>44624</v>
      </c>
      <c r="C43" s="22" t="s">
        <v>57</v>
      </c>
      <c r="D43" s="23" t="str">
        <f>IFERROR(VLOOKUP(C43,[1]Dados!A:B,2,),"-")</f>
        <v>Conselheiro</v>
      </c>
      <c r="E43" s="24" t="s">
        <v>54</v>
      </c>
      <c r="F43" s="25">
        <v>44630.21875</v>
      </c>
      <c r="G43" s="25">
        <v>44631.871527777781</v>
      </c>
      <c r="H43" s="26" t="s">
        <v>31</v>
      </c>
      <c r="I43" s="27" t="s">
        <v>58</v>
      </c>
      <c r="J43" s="28">
        <v>2692.8</v>
      </c>
      <c r="K43" s="28">
        <v>75.91</v>
      </c>
      <c r="L43" s="28"/>
      <c r="M43" s="28"/>
      <c r="N43" s="28">
        <v>2768.71</v>
      </c>
      <c r="O43" s="24" t="s">
        <v>59</v>
      </c>
    </row>
    <row r="44" spans="1:15" ht="22.5" outlineLevel="2" x14ac:dyDescent="0.25">
      <c r="A44" s="29">
        <v>24</v>
      </c>
      <c r="B44" s="30">
        <v>44685</v>
      </c>
      <c r="C44" s="31" t="s">
        <v>57</v>
      </c>
      <c r="D44" s="32" t="s">
        <v>53</v>
      </c>
      <c r="E44" s="33" t="s">
        <v>60</v>
      </c>
      <c r="F44" s="34">
        <v>44706.659722222219</v>
      </c>
      <c r="G44" s="34">
        <v>44710.836805555555</v>
      </c>
      <c r="H44" s="35" t="s">
        <v>31</v>
      </c>
      <c r="I44" s="36" t="s">
        <v>61</v>
      </c>
      <c r="J44" s="37">
        <v>1454.96</v>
      </c>
      <c r="K44" s="37">
        <v>77.099999999999994</v>
      </c>
      <c r="L44" s="37"/>
      <c r="M44" s="37"/>
      <c r="N44" s="37">
        <v>1532.06</v>
      </c>
      <c r="O44" s="33" t="s">
        <v>62</v>
      </c>
    </row>
    <row r="45" spans="1:15" outlineLevel="1" x14ac:dyDescent="0.25">
      <c r="A45" s="44"/>
      <c r="B45" s="45"/>
      <c r="C45" s="46" t="s">
        <v>214</v>
      </c>
      <c r="D45" s="38"/>
      <c r="E45" s="39"/>
      <c r="F45" s="40"/>
      <c r="G45" s="40"/>
      <c r="H45" s="41"/>
      <c r="I45" s="42"/>
      <c r="J45" s="43"/>
      <c r="K45" s="43">
        <f>SUBTOTAL(9,K43:K44)</f>
        <v>153.01</v>
      </c>
      <c r="L45" s="43">
        <f>SUBTOTAL(9,L43:L44)</f>
        <v>0</v>
      </c>
      <c r="M45" s="43">
        <f>SUBTOTAL(9,M43:M44)</f>
        <v>0</v>
      </c>
      <c r="N45" s="43">
        <f>SUBTOTAL(9,N43:N44)</f>
        <v>4300.7700000000004</v>
      </c>
      <c r="O45" s="39"/>
    </row>
    <row r="46" spans="1:15" ht="24" outlineLevel="2" x14ac:dyDescent="0.25">
      <c r="A46" s="20">
        <v>10</v>
      </c>
      <c r="B46" s="21">
        <v>44635</v>
      </c>
      <c r="C46" s="22" t="s">
        <v>63</v>
      </c>
      <c r="D46" s="23" t="str">
        <f>IFERROR(VLOOKUP(C46,[1]Dados!A:B,2,),"-")</f>
        <v>Conselheiro</v>
      </c>
      <c r="E46" s="24" t="s">
        <v>64</v>
      </c>
      <c r="F46" s="25">
        <v>44642.805555555555</v>
      </c>
      <c r="G46" s="25">
        <v>44644.788194444445</v>
      </c>
      <c r="H46" s="26" t="s">
        <v>44</v>
      </c>
      <c r="I46" s="27" t="s">
        <v>65</v>
      </c>
      <c r="J46" s="28">
        <v>2265.4299999999998</v>
      </c>
      <c r="K46" s="28">
        <v>72.12</v>
      </c>
      <c r="L46" s="28"/>
      <c r="M46" s="28"/>
      <c r="N46" s="28">
        <v>2337.5499999999997</v>
      </c>
      <c r="O46" s="24" t="s">
        <v>52</v>
      </c>
    </row>
    <row r="47" spans="1:15" ht="24" outlineLevel="2" x14ac:dyDescent="0.25">
      <c r="A47" s="20">
        <v>25</v>
      </c>
      <c r="B47" s="21">
        <v>44691</v>
      </c>
      <c r="C47" s="22" t="s">
        <v>63</v>
      </c>
      <c r="D47" s="23" t="s">
        <v>53</v>
      </c>
      <c r="E47" s="24" t="s">
        <v>66</v>
      </c>
      <c r="F47" s="25">
        <v>44733.798611111109</v>
      </c>
      <c r="G47" s="25" t="s">
        <v>36</v>
      </c>
      <c r="H47" s="26" t="s">
        <v>44</v>
      </c>
      <c r="I47" s="27" t="s">
        <v>67</v>
      </c>
      <c r="J47" s="28">
        <v>811.29</v>
      </c>
      <c r="K47" s="28">
        <v>40.44</v>
      </c>
      <c r="L47" s="28"/>
      <c r="M47" s="28"/>
      <c r="N47" s="28">
        <v>851.73</v>
      </c>
      <c r="O47" s="24" t="s">
        <v>56</v>
      </c>
    </row>
    <row r="48" spans="1:15" ht="24" outlineLevel="2" x14ac:dyDescent="0.25">
      <c r="A48" s="20">
        <v>26</v>
      </c>
      <c r="B48" s="21">
        <v>44691</v>
      </c>
      <c r="C48" s="22" t="s">
        <v>63</v>
      </c>
      <c r="D48" s="23" t="s">
        <v>53</v>
      </c>
      <c r="E48" s="24" t="s">
        <v>68</v>
      </c>
      <c r="F48" s="25">
        <v>44736.614583333336</v>
      </c>
      <c r="G48" s="25" t="s">
        <v>36</v>
      </c>
      <c r="H48" s="26" t="s">
        <v>31</v>
      </c>
      <c r="I48" s="27" t="s">
        <v>69</v>
      </c>
      <c r="J48" s="28">
        <v>722.53</v>
      </c>
      <c r="K48" s="28">
        <v>34.33</v>
      </c>
      <c r="L48" s="28"/>
      <c r="M48" s="28"/>
      <c r="N48" s="28">
        <v>756.86</v>
      </c>
      <c r="O48" s="24" t="s">
        <v>56</v>
      </c>
    </row>
    <row r="49" spans="1:15" outlineLevel="1" x14ac:dyDescent="0.25">
      <c r="A49" s="44"/>
      <c r="B49" s="45"/>
      <c r="C49" s="46" t="s">
        <v>215</v>
      </c>
      <c r="D49" s="38"/>
      <c r="E49" s="39"/>
      <c r="F49" s="40"/>
      <c r="G49" s="40"/>
      <c r="H49" s="41"/>
      <c r="I49" s="42"/>
      <c r="J49" s="43"/>
      <c r="K49" s="43">
        <f>SUBTOTAL(9,K46:K48)</f>
        <v>146.88999999999999</v>
      </c>
      <c r="L49" s="43">
        <f>SUBTOTAL(9,L46:L48)</f>
        <v>0</v>
      </c>
      <c r="M49" s="43">
        <f>SUBTOTAL(9,M46:M48)</f>
        <v>0</v>
      </c>
      <c r="N49" s="43">
        <f>SUBTOTAL(9,N46:N48)</f>
        <v>3946.14</v>
      </c>
      <c r="O49" s="39"/>
    </row>
    <row r="50" spans="1:15" ht="22.5" outlineLevel="2" x14ac:dyDescent="0.25">
      <c r="A50" s="20">
        <v>61</v>
      </c>
      <c r="B50" s="21">
        <v>44771</v>
      </c>
      <c r="C50" s="22" t="s">
        <v>187</v>
      </c>
      <c r="D50" s="23" t="s">
        <v>53</v>
      </c>
      <c r="E50" s="24" t="s">
        <v>188</v>
      </c>
      <c r="F50" s="25">
        <v>44777.645833333336</v>
      </c>
      <c r="G50" s="25" t="s">
        <v>36</v>
      </c>
      <c r="H50" s="26" t="s">
        <v>44</v>
      </c>
      <c r="I50" s="27" t="s">
        <v>189</v>
      </c>
      <c r="J50" s="28">
        <v>1631.29</v>
      </c>
      <c r="K50" s="28">
        <v>40.44</v>
      </c>
      <c r="L50" s="28"/>
      <c r="M50" s="28"/>
      <c r="N50" s="28">
        <v>1671.73</v>
      </c>
      <c r="O50" s="24" t="s">
        <v>178</v>
      </c>
    </row>
    <row r="51" spans="1:15" ht="22.5" outlineLevel="2" x14ac:dyDescent="0.25">
      <c r="A51" s="20">
        <v>62</v>
      </c>
      <c r="B51" s="21">
        <v>44771</v>
      </c>
      <c r="C51" s="22" t="s">
        <v>187</v>
      </c>
      <c r="D51" s="23" t="s">
        <v>53</v>
      </c>
      <c r="E51" s="24" t="s">
        <v>190</v>
      </c>
      <c r="F51" s="25">
        <v>44780.607638888891</v>
      </c>
      <c r="G51" s="25" t="s">
        <v>36</v>
      </c>
      <c r="H51" s="26" t="s">
        <v>31</v>
      </c>
      <c r="I51" s="27" t="s">
        <v>191</v>
      </c>
      <c r="J51" s="28">
        <v>1120.75</v>
      </c>
      <c r="K51" s="28">
        <v>34.33</v>
      </c>
      <c r="L51" s="28"/>
      <c r="M51" s="28"/>
      <c r="N51" s="28">
        <v>1155.08</v>
      </c>
      <c r="O51" s="24" t="s">
        <v>178</v>
      </c>
    </row>
    <row r="52" spans="1:15" outlineLevel="1" x14ac:dyDescent="0.25">
      <c r="A52" s="44"/>
      <c r="B52" s="45"/>
      <c r="C52" s="46" t="s">
        <v>200</v>
      </c>
      <c r="D52" s="38"/>
      <c r="E52" s="39"/>
      <c r="F52" s="40"/>
      <c r="G52" s="40"/>
      <c r="H52" s="41"/>
      <c r="I52" s="42"/>
      <c r="J52" s="43"/>
      <c r="K52" s="43">
        <f>SUBTOTAL(9,K50:K51)</f>
        <v>74.77</v>
      </c>
      <c r="L52" s="43">
        <f>SUBTOTAL(9,L50:L51)</f>
        <v>0</v>
      </c>
      <c r="M52" s="43">
        <f>SUBTOTAL(9,M50:M51)</f>
        <v>0</v>
      </c>
      <c r="N52" s="43">
        <f>SUBTOTAL(9,N50:N51)</f>
        <v>2826.81</v>
      </c>
      <c r="O52" s="39"/>
    </row>
    <row r="53" spans="1:15" ht="24" outlineLevel="2" x14ac:dyDescent="0.25">
      <c r="A53" s="20">
        <v>45</v>
      </c>
      <c r="B53" s="21">
        <v>44739</v>
      </c>
      <c r="C53" s="22" t="s">
        <v>138</v>
      </c>
      <c r="D53" s="23" t="s">
        <v>53</v>
      </c>
      <c r="E53" s="24" t="s">
        <v>139</v>
      </c>
      <c r="F53" s="25">
        <v>44754.465277777781</v>
      </c>
      <c r="G53" s="25">
        <v>44759.454861111109</v>
      </c>
      <c r="H53" s="26" t="s">
        <v>44</v>
      </c>
      <c r="I53" s="27" t="s">
        <v>140</v>
      </c>
      <c r="J53" s="28">
        <v>1094</v>
      </c>
      <c r="K53" s="28">
        <v>81.010000000000005</v>
      </c>
      <c r="L53" s="28"/>
      <c r="M53" s="28"/>
      <c r="N53" s="28">
        <v>1175.01</v>
      </c>
      <c r="O53" s="24" t="s">
        <v>141</v>
      </c>
    </row>
    <row r="54" spans="1:15" outlineLevel="1" x14ac:dyDescent="0.25">
      <c r="A54" s="44"/>
      <c r="B54" s="45"/>
      <c r="C54" s="46" t="s">
        <v>216</v>
      </c>
      <c r="D54" s="38"/>
      <c r="E54" s="39"/>
      <c r="F54" s="40"/>
      <c r="G54" s="40"/>
      <c r="H54" s="41"/>
      <c r="I54" s="42"/>
      <c r="J54" s="43"/>
      <c r="K54" s="43">
        <f>SUBTOTAL(9,K53:K53)</f>
        <v>81.010000000000005</v>
      </c>
      <c r="L54" s="43">
        <f>SUBTOTAL(9,L53:L53)</f>
        <v>0</v>
      </c>
      <c r="M54" s="43">
        <f>SUBTOTAL(9,M53:M53)</f>
        <v>0</v>
      </c>
      <c r="N54" s="43">
        <f>SUBTOTAL(9,N53:N53)</f>
        <v>1175.01</v>
      </c>
      <c r="O54" s="39"/>
    </row>
    <row r="55" spans="1:15" ht="24" outlineLevel="2" x14ac:dyDescent="0.25">
      <c r="A55" s="20">
        <v>43</v>
      </c>
      <c r="B55" s="21">
        <v>44736</v>
      </c>
      <c r="C55" s="22" t="s">
        <v>135</v>
      </c>
      <c r="D55" s="23" t="s">
        <v>42</v>
      </c>
      <c r="E55" s="24" t="s">
        <v>121</v>
      </c>
      <c r="F55" s="25">
        <v>44748.791666666664</v>
      </c>
      <c r="G55" s="25" t="s">
        <v>36</v>
      </c>
      <c r="H55" s="26" t="s">
        <v>26</v>
      </c>
      <c r="I55" s="27" t="s">
        <v>136</v>
      </c>
      <c r="J55" s="28">
        <v>813.73</v>
      </c>
      <c r="K55" s="28">
        <v>35.520000000000003</v>
      </c>
      <c r="L55" s="28"/>
      <c r="M55" s="28"/>
      <c r="N55" s="28">
        <v>849.25</v>
      </c>
      <c r="O55" s="24" t="s">
        <v>123</v>
      </c>
    </row>
    <row r="56" spans="1:15" ht="24" outlineLevel="2" x14ac:dyDescent="0.25">
      <c r="A56" s="20">
        <v>44</v>
      </c>
      <c r="B56" s="21">
        <v>44736</v>
      </c>
      <c r="C56" s="22" t="s">
        <v>135</v>
      </c>
      <c r="D56" s="23" t="s">
        <v>42</v>
      </c>
      <c r="E56" s="24" t="s">
        <v>124</v>
      </c>
      <c r="F56" s="25">
        <v>44750.881944444445</v>
      </c>
      <c r="G56" s="25" t="s">
        <v>36</v>
      </c>
      <c r="H56" s="26" t="s">
        <v>31</v>
      </c>
      <c r="I56" s="27" t="s">
        <v>137</v>
      </c>
      <c r="J56" s="28">
        <v>576.75</v>
      </c>
      <c r="K56" s="28">
        <v>40.44</v>
      </c>
      <c r="L56" s="28"/>
      <c r="M56" s="28"/>
      <c r="N56" s="28">
        <v>617.19000000000005</v>
      </c>
      <c r="O56" s="24" t="s">
        <v>123</v>
      </c>
    </row>
    <row r="57" spans="1:15" outlineLevel="1" x14ac:dyDescent="0.25">
      <c r="A57" s="44"/>
      <c r="B57" s="45"/>
      <c r="C57" s="46" t="s">
        <v>217</v>
      </c>
      <c r="D57" s="38"/>
      <c r="E57" s="39"/>
      <c r="F57" s="40"/>
      <c r="G57" s="40"/>
      <c r="H57" s="41"/>
      <c r="I57" s="42"/>
      <c r="J57" s="43"/>
      <c r="K57" s="43">
        <f>SUBTOTAL(9,K55:K56)</f>
        <v>75.960000000000008</v>
      </c>
      <c r="L57" s="43">
        <f>SUBTOTAL(9,L55:L56)</f>
        <v>0</v>
      </c>
      <c r="M57" s="43">
        <f>SUBTOTAL(9,M55:M56)</f>
        <v>0</v>
      </c>
      <c r="N57" s="43">
        <f>SUBTOTAL(9,N55:N56)</f>
        <v>1466.44</v>
      </c>
      <c r="O57" s="39"/>
    </row>
    <row r="58" spans="1:15" ht="22.5" outlineLevel="2" x14ac:dyDescent="0.25">
      <c r="A58" s="20">
        <v>52</v>
      </c>
      <c r="B58" s="21">
        <v>44768</v>
      </c>
      <c r="C58" s="22" t="s">
        <v>162</v>
      </c>
      <c r="D58" s="23" t="s">
        <v>42</v>
      </c>
      <c r="E58" s="24" t="s">
        <v>163</v>
      </c>
      <c r="F58" s="25">
        <v>44808.399305555555</v>
      </c>
      <c r="G58" s="25">
        <v>44779.423611111109</v>
      </c>
      <c r="H58" s="26" t="s">
        <v>44</v>
      </c>
      <c r="I58" s="27" t="s">
        <v>164</v>
      </c>
      <c r="J58" s="28">
        <v>1749.71</v>
      </c>
      <c r="K58" s="28">
        <v>81.27</v>
      </c>
      <c r="L58" s="28"/>
      <c r="M58" s="28"/>
      <c r="N58" s="28">
        <v>1830.98</v>
      </c>
      <c r="O58" s="24" t="s">
        <v>165</v>
      </c>
    </row>
    <row r="59" spans="1:15" outlineLevel="1" x14ac:dyDescent="0.25">
      <c r="A59" s="44"/>
      <c r="B59" s="45"/>
      <c r="C59" s="46" t="s">
        <v>201</v>
      </c>
      <c r="D59" s="38"/>
      <c r="E59" s="39"/>
      <c r="F59" s="40"/>
      <c r="G59" s="40"/>
      <c r="H59" s="41"/>
      <c r="I59" s="42"/>
      <c r="J59" s="43"/>
      <c r="K59" s="43">
        <f>SUBTOTAL(9,K58:K58)</f>
        <v>81.27</v>
      </c>
      <c r="L59" s="43">
        <f>SUBTOTAL(9,L58:L58)</f>
        <v>0</v>
      </c>
      <c r="M59" s="43">
        <f>SUBTOTAL(9,M58:M58)</f>
        <v>0</v>
      </c>
      <c r="N59" s="43">
        <f>SUBTOTAL(9,N58:N58)</f>
        <v>1830.98</v>
      </c>
      <c r="O59" s="39"/>
    </row>
    <row r="60" spans="1:15" ht="24" outlineLevel="2" x14ac:dyDescent="0.25">
      <c r="A60" s="20">
        <v>37</v>
      </c>
      <c r="B60" s="21">
        <v>44732</v>
      </c>
      <c r="C60" s="22" t="s">
        <v>120</v>
      </c>
      <c r="D60" s="23" t="s">
        <v>42</v>
      </c>
      <c r="E60" s="24" t="s">
        <v>121</v>
      </c>
      <c r="F60" s="25">
        <v>44749.767361111109</v>
      </c>
      <c r="G60" s="25" t="s">
        <v>36</v>
      </c>
      <c r="H60" s="26" t="s">
        <v>31</v>
      </c>
      <c r="I60" s="27" t="s">
        <v>122</v>
      </c>
      <c r="J60" s="28">
        <v>505.35</v>
      </c>
      <c r="K60" s="28">
        <v>35.520000000000003</v>
      </c>
      <c r="L60" s="28"/>
      <c r="M60" s="28"/>
      <c r="N60" s="28">
        <v>540.87</v>
      </c>
      <c r="O60" s="24" t="s">
        <v>123</v>
      </c>
    </row>
    <row r="61" spans="1:15" ht="24" outlineLevel="2" x14ac:dyDescent="0.25">
      <c r="A61" s="20">
        <v>38</v>
      </c>
      <c r="B61" s="21">
        <v>44732</v>
      </c>
      <c r="C61" s="22" t="s">
        <v>120</v>
      </c>
      <c r="D61" s="23" t="s">
        <v>42</v>
      </c>
      <c r="E61" s="24" t="s">
        <v>124</v>
      </c>
      <c r="F61" s="25">
        <v>44752.864583333336</v>
      </c>
      <c r="G61" s="25" t="s">
        <v>36</v>
      </c>
      <c r="H61" s="26" t="s">
        <v>26</v>
      </c>
      <c r="I61" s="27" t="s">
        <v>125</v>
      </c>
      <c r="J61" s="28">
        <v>503.4</v>
      </c>
      <c r="K61" s="28">
        <v>40.44</v>
      </c>
      <c r="L61" s="28"/>
      <c r="M61" s="28"/>
      <c r="N61" s="28">
        <v>543.83999999999992</v>
      </c>
      <c r="O61" s="24" t="s">
        <v>123</v>
      </c>
    </row>
    <row r="62" spans="1:15" outlineLevel="1" x14ac:dyDescent="0.25">
      <c r="A62" s="44"/>
      <c r="B62" s="45"/>
      <c r="C62" s="46" t="s">
        <v>218</v>
      </c>
      <c r="D62" s="38"/>
      <c r="E62" s="39"/>
      <c r="F62" s="40"/>
      <c r="G62" s="40"/>
      <c r="H62" s="41"/>
      <c r="I62" s="42"/>
      <c r="J62" s="43"/>
      <c r="K62" s="43">
        <f>SUBTOTAL(9,K60:K61)</f>
        <v>75.960000000000008</v>
      </c>
      <c r="L62" s="43">
        <f>SUBTOTAL(9,L60:L61)</f>
        <v>0</v>
      </c>
      <c r="M62" s="43">
        <f>SUBTOTAL(9,M60:M61)</f>
        <v>0</v>
      </c>
      <c r="N62" s="43">
        <f>SUBTOTAL(9,N60:N61)</f>
        <v>1084.71</v>
      </c>
      <c r="O62" s="39"/>
    </row>
    <row r="63" spans="1:15" ht="33.75" outlineLevel="2" x14ac:dyDescent="0.25">
      <c r="A63" s="20">
        <v>3</v>
      </c>
      <c r="B63" s="21">
        <v>44610</v>
      </c>
      <c r="C63" s="22" t="s">
        <v>70</v>
      </c>
      <c r="D63" s="23" t="str">
        <f>IFERROR(VLOOKUP(C63,[1]Dados!A:B,2,),"-")</f>
        <v>Conselheiro</v>
      </c>
      <c r="E63" s="24" t="s">
        <v>71</v>
      </c>
      <c r="F63" s="25">
        <v>44613.25</v>
      </c>
      <c r="G63" s="25" t="s">
        <v>36</v>
      </c>
      <c r="H63" s="26" t="s">
        <v>44</v>
      </c>
      <c r="I63" s="27" t="s">
        <v>72</v>
      </c>
      <c r="J63" s="28">
        <v>1924.14</v>
      </c>
      <c r="K63" s="28">
        <v>32.950000000000003</v>
      </c>
      <c r="L63" s="28"/>
      <c r="M63" s="28"/>
      <c r="N63" s="28">
        <v>1957.0900000000001</v>
      </c>
      <c r="O63" s="24" t="s">
        <v>73</v>
      </c>
    </row>
    <row r="64" spans="1:15" ht="33.75" outlineLevel="2" x14ac:dyDescent="0.25">
      <c r="A64" s="20">
        <v>4</v>
      </c>
      <c r="B64" s="21">
        <v>44610</v>
      </c>
      <c r="C64" s="22" t="s">
        <v>70</v>
      </c>
      <c r="D64" s="23" t="str">
        <f>IFERROR(VLOOKUP(C64,[1]Dados!A:B,2,),"-")</f>
        <v>Conselheiro</v>
      </c>
      <c r="E64" s="24" t="s">
        <v>74</v>
      </c>
      <c r="F64" s="25">
        <v>44614.267361111109</v>
      </c>
      <c r="G64" s="25" t="s">
        <v>36</v>
      </c>
      <c r="H64" s="26" t="s">
        <v>26</v>
      </c>
      <c r="I64" s="27" t="s">
        <v>75</v>
      </c>
      <c r="J64" s="28">
        <v>2294.96</v>
      </c>
      <c r="K64" s="28">
        <v>41.58</v>
      </c>
      <c r="L64" s="28"/>
      <c r="M64" s="28"/>
      <c r="N64" s="28">
        <v>2336.54</v>
      </c>
      <c r="O64" s="24" t="s">
        <v>73</v>
      </c>
    </row>
    <row r="65" spans="1:15" ht="22.5" outlineLevel="2" x14ac:dyDescent="0.25">
      <c r="A65" s="20">
        <v>7</v>
      </c>
      <c r="B65" s="21">
        <v>44628</v>
      </c>
      <c r="C65" s="22" t="s">
        <v>70</v>
      </c>
      <c r="D65" s="23" t="str">
        <f>IFERROR(VLOOKUP(C65,[1]Dados!A:B,2,),"-")</f>
        <v>Conselheiro</v>
      </c>
      <c r="E65" s="24" t="s">
        <v>71</v>
      </c>
      <c r="F65" s="25">
        <v>44630.458333333336</v>
      </c>
      <c r="G65" s="25" t="s">
        <v>36</v>
      </c>
      <c r="H65" s="26" t="s">
        <v>26</v>
      </c>
      <c r="I65" s="27" t="s">
        <v>76</v>
      </c>
      <c r="J65" s="28">
        <v>1896.29</v>
      </c>
      <c r="K65" s="28">
        <v>32.950000000000003</v>
      </c>
      <c r="L65" s="28"/>
      <c r="M65" s="28"/>
      <c r="N65" s="28">
        <v>1929.24</v>
      </c>
      <c r="O65" s="24" t="s">
        <v>77</v>
      </c>
    </row>
    <row r="66" spans="1:15" ht="22.5" outlineLevel="2" x14ac:dyDescent="0.25">
      <c r="A66" s="20">
        <v>8</v>
      </c>
      <c r="B66" s="21">
        <v>44628</v>
      </c>
      <c r="C66" s="22" t="s">
        <v>70</v>
      </c>
      <c r="D66" s="23" t="str">
        <f>IFERROR(VLOOKUP(C66,[1]Dados!A:B,2,),"-")</f>
        <v>Conselheiro</v>
      </c>
      <c r="E66" s="24" t="s">
        <v>74</v>
      </c>
      <c r="F66" s="25">
        <v>44631.711805555555</v>
      </c>
      <c r="G66" s="25" t="s">
        <v>36</v>
      </c>
      <c r="H66" s="26" t="s">
        <v>44</v>
      </c>
      <c r="I66" s="27" t="s">
        <v>78</v>
      </c>
      <c r="J66" s="28">
        <v>3427.14</v>
      </c>
      <c r="K66" s="28">
        <v>41.58</v>
      </c>
      <c r="L66" s="28"/>
      <c r="M66" s="28"/>
      <c r="N66" s="28">
        <v>3468.72</v>
      </c>
      <c r="O66" s="24" t="s">
        <v>77</v>
      </c>
    </row>
    <row r="67" spans="1:15" ht="22.5" outlineLevel="2" x14ac:dyDescent="0.25">
      <c r="A67" s="20">
        <v>15</v>
      </c>
      <c r="B67" s="21">
        <v>44651</v>
      </c>
      <c r="C67" s="22" t="s">
        <v>70</v>
      </c>
      <c r="D67" s="23" t="str">
        <f>IFERROR(VLOOKUP(C67,[1]Dados!A:B,2,),"-")</f>
        <v>Conselheiro</v>
      </c>
      <c r="E67" s="24" t="s">
        <v>79</v>
      </c>
      <c r="F67" s="25">
        <v>44675.868055555555</v>
      </c>
      <c r="G67" s="25">
        <v>44676.989583333336</v>
      </c>
      <c r="H67" s="26" t="s">
        <v>80</v>
      </c>
      <c r="I67" s="27" t="s">
        <v>81</v>
      </c>
      <c r="J67" s="28">
        <v>1164</v>
      </c>
      <c r="K67" s="28">
        <v>74.53</v>
      </c>
      <c r="L67" s="28"/>
      <c r="M67" s="28"/>
      <c r="N67" s="28">
        <v>1238.53</v>
      </c>
      <c r="O67" s="24" t="s">
        <v>82</v>
      </c>
    </row>
    <row r="68" spans="1:15" ht="22.5" outlineLevel="2" x14ac:dyDescent="0.25">
      <c r="A68" s="29">
        <v>16</v>
      </c>
      <c r="B68" s="30">
        <v>44651</v>
      </c>
      <c r="C68" s="31" t="s">
        <v>70</v>
      </c>
      <c r="D68" s="32" t="str">
        <f>IFERROR(VLOOKUP(C68,[1]Dados!A:B,2,),"-")</f>
        <v>Conselheiro</v>
      </c>
      <c r="E68" s="33" t="s">
        <v>71</v>
      </c>
      <c r="F68" s="34">
        <v>44704.197916666664</v>
      </c>
      <c r="G68" s="34" t="s">
        <v>36</v>
      </c>
      <c r="H68" s="35" t="s">
        <v>83</v>
      </c>
      <c r="I68" s="36" t="s">
        <v>84</v>
      </c>
      <c r="J68" s="37">
        <v>559.86</v>
      </c>
      <c r="K68" s="37">
        <v>32.950000000000003</v>
      </c>
      <c r="L68" s="37"/>
      <c r="M68" s="37"/>
      <c r="N68" s="37">
        <v>592.81000000000006</v>
      </c>
      <c r="O68" s="33" t="s">
        <v>85</v>
      </c>
    </row>
    <row r="69" spans="1:15" ht="22.5" outlineLevel="2" x14ac:dyDescent="0.25">
      <c r="A69" s="20">
        <v>17</v>
      </c>
      <c r="B69" s="21">
        <v>44651</v>
      </c>
      <c r="C69" s="22" t="s">
        <v>70</v>
      </c>
      <c r="D69" s="23" t="str">
        <f>IFERROR(VLOOKUP(C69,[1]Dados!A:B,2,),"-")</f>
        <v>Conselheiro</v>
      </c>
      <c r="E69" s="24" t="s">
        <v>74</v>
      </c>
      <c r="F69" s="25">
        <v>44705.309027777781</v>
      </c>
      <c r="G69" s="25" t="s">
        <v>36</v>
      </c>
      <c r="H69" s="26" t="s">
        <v>26</v>
      </c>
      <c r="I69" s="27" t="s">
        <v>86</v>
      </c>
      <c r="J69" s="28">
        <v>901.47</v>
      </c>
      <c r="K69" s="28">
        <v>41.58</v>
      </c>
      <c r="L69" s="28"/>
      <c r="M69" s="28"/>
      <c r="N69" s="28">
        <v>943.05000000000007</v>
      </c>
      <c r="O69" s="24" t="s">
        <v>85</v>
      </c>
    </row>
    <row r="70" spans="1:15" outlineLevel="1" x14ac:dyDescent="0.25">
      <c r="A70" s="44"/>
      <c r="B70" s="45"/>
      <c r="C70" s="46" t="s">
        <v>219</v>
      </c>
      <c r="D70" s="38"/>
      <c r="E70" s="39"/>
      <c r="F70" s="40"/>
      <c r="G70" s="40"/>
      <c r="H70" s="41"/>
      <c r="I70" s="42"/>
      <c r="J70" s="43"/>
      <c r="K70" s="43">
        <f>SUBTOTAL(9,K63:K69)</f>
        <v>298.12</v>
      </c>
      <c r="L70" s="43">
        <f>SUBTOTAL(9,L63:L69)</f>
        <v>0</v>
      </c>
      <c r="M70" s="43">
        <f>SUBTOTAL(9,M63:M69)</f>
        <v>0</v>
      </c>
      <c r="N70" s="43">
        <f>SUBTOTAL(9,N63:N69)</f>
        <v>12465.98</v>
      </c>
      <c r="O70" s="39"/>
    </row>
    <row r="71" spans="1:15" ht="22.5" outlineLevel="2" x14ac:dyDescent="0.25">
      <c r="A71" s="20">
        <v>14</v>
      </c>
      <c r="B71" s="21">
        <v>44645</v>
      </c>
      <c r="C71" s="22" t="s">
        <v>87</v>
      </c>
      <c r="D71" s="23" t="str">
        <f>IFERROR(VLOOKUP(C71,[1]Dados!A:B,2,),"-")</f>
        <v>Conselheiro</v>
      </c>
      <c r="E71" s="24" t="s">
        <v>88</v>
      </c>
      <c r="F71" s="25">
        <v>44658.430555555555</v>
      </c>
      <c r="G71" s="25">
        <v>44660.798611111109</v>
      </c>
      <c r="H71" s="26" t="s">
        <v>44</v>
      </c>
      <c r="I71" s="27" t="s">
        <v>89</v>
      </c>
      <c r="J71" s="28">
        <v>4192.57</v>
      </c>
      <c r="K71" s="28">
        <v>67.28</v>
      </c>
      <c r="L71" s="28"/>
      <c r="M71" s="28"/>
      <c r="N71" s="28">
        <v>4259.8499999999995</v>
      </c>
      <c r="O71" s="24" t="s">
        <v>90</v>
      </c>
    </row>
    <row r="72" spans="1:15" ht="22.5" outlineLevel="2" x14ac:dyDescent="0.25">
      <c r="A72" s="20">
        <v>49</v>
      </c>
      <c r="B72" s="21">
        <v>44758</v>
      </c>
      <c r="C72" s="22" t="s">
        <v>87</v>
      </c>
      <c r="D72" s="23" t="s">
        <v>53</v>
      </c>
      <c r="E72" s="24" t="s">
        <v>151</v>
      </c>
      <c r="F72" s="25">
        <v>44760.381944444445</v>
      </c>
      <c r="G72" s="25" t="s">
        <v>36</v>
      </c>
      <c r="H72" s="26" t="s">
        <v>109</v>
      </c>
      <c r="I72" s="27" t="s">
        <v>152</v>
      </c>
      <c r="J72" s="28">
        <v>1449.53</v>
      </c>
      <c r="K72" s="28">
        <v>41.58</v>
      </c>
      <c r="L72" s="28"/>
      <c r="M72" s="28"/>
      <c r="N72" s="28">
        <v>1491.11</v>
      </c>
      <c r="O72" s="24" t="s">
        <v>153</v>
      </c>
    </row>
    <row r="73" spans="1:15" ht="22.5" outlineLevel="2" x14ac:dyDescent="0.25">
      <c r="A73" s="20">
        <v>50</v>
      </c>
      <c r="B73" s="21">
        <v>44761</v>
      </c>
      <c r="C73" s="22" t="s">
        <v>87</v>
      </c>
      <c r="D73" s="23" t="s">
        <v>53</v>
      </c>
      <c r="E73" s="24" t="s">
        <v>155</v>
      </c>
      <c r="F73" s="25">
        <v>44765.510416666664</v>
      </c>
      <c r="G73" s="25" t="s">
        <v>36</v>
      </c>
      <c r="H73" s="26" t="s">
        <v>156</v>
      </c>
      <c r="I73" s="27" t="s">
        <v>157</v>
      </c>
      <c r="J73" s="28">
        <v>1619.53</v>
      </c>
      <c r="K73" s="28">
        <v>42.35</v>
      </c>
      <c r="L73" s="28"/>
      <c r="M73" s="28"/>
      <c r="N73" s="28">
        <v>1661.8799999999999</v>
      </c>
      <c r="O73" s="24" t="s">
        <v>153</v>
      </c>
    </row>
    <row r="74" spans="1:15" outlineLevel="1" x14ac:dyDescent="0.25">
      <c r="A74" s="44"/>
      <c r="B74" s="45"/>
      <c r="C74" s="46" t="s">
        <v>202</v>
      </c>
      <c r="D74" s="38"/>
      <c r="E74" s="39"/>
      <c r="F74" s="40"/>
      <c r="G74" s="40"/>
      <c r="H74" s="41"/>
      <c r="I74" s="42"/>
      <c r="J74" s="43"/>
      <c r="K74" s="43">
        <f>SUBTOTAL(9,K71:K73)</f>
        <v>151.21</v>
      </c>
      <c r="L74" s="43">
        <f>SUBTOTAL(9,L71:L73)</f>
        <v>0</v>
      </c>
      <c r="M74" s="43">
        <f>SUBTOTAL(9,M71:M73)</f>
        <v>0</v>
      </c>
      <c r="N74" s="43">
        <f>SUBTOTAL(9,N71:N73)</f>
        <v>7412.8399999999992</v>
      </c>
      <c r="O74" s="39"/>
    </row>
    <row r="75" spans="1:15" ht="45" outlineLevel="2" x14ac:dyDescent="0.25">
      <c r="A75" s="20">
        <v>1</v>
      </c>
      <c r="B75" s="21">
        <v>44579</v>
      </c>
      <c r="C75" s="22" t="s">
        <v>91</v>
      </c>
      <c r="D75" s="23" t="str">
        <f>IFERROR(VLOOKUP(C75,[1]Dados!A:B,2,),"-")</f>
        <v>Conselheiro</v>
      </c>
      <c r="E75" s="24" t="s">
        <v>92</v>
      </c>
      <c r="F75" s="25">
        <v>44609.246527777781</v>
      </c>
      <c r="G75" s="25">
        <v>44611.25</v>
      </c>
      <c r="H75" s="26" t="s">
        <v>26</v>
      </c>
      <c r="I75" s="27" t="s">
        <v>93</v>
      </c>
      <c r="J75" s="28">
        <v>584.85</v>
      </c>
      <c r="K75" s="28">
        <v>75.91</v>
      </c>
      <c r="L75" s="28">
        <v>90</v>
      </c>
      <c r="M75" s="28"/>
      <c r="N75" s="28">
        <v>750.76</v>
      </c>
      <c r="O75" s="24" t="s">
        <v>206</v>
      </c>
    </row>
    <row r="76" spans="1:15" ht="24" outlineLevel="2" x14ac:dyDescent="0.25">
      <c r="A76" s="20">
        <v>2</v>
      </c>
      <c r="B76" s="21">
        <v>44579</v>
      </c>
      <c r="C76" s="22" t="s">
        <v>91</v>
      </c>
      <c r="D76" s="23" t="str">
        <f>IFERROR(VLOOKUP(C76,[1]Dados!A:B,2,),"-")</f>
        <v>Conselheiro</v>
      </c>
      <c r="E76" s="24" t="s">
        <v>94</v>
      </c>
      <c r="F76" s="25">
        <v>44613.847222222219</v>
      </c>
      <c r="G76" s="25" t="s">
        <v>36</v>
      </c>
      <c r="H76" s="26" t="s">
        <v>26</v>
      </c>
      <c r="I76" s="27" t="s">
        <v>95</v>
      </c>
      <c r="J76" s="28">
        <v>235.39</v>
      </c>
      <c r="K76" s="28">
        <v>39.93</v>
      </c>
      <c r="L76" s="28">
        <v>45</v>
      </c>
      <c r="M76" s="28"/>
      <c r="N76" s="28">
        <v>320.32</v>
      </c>
      <c r="O76" s="24" t="s">
        <v>207</v>
      </c>
    </row>
    <row r="77" spans="1:15" ht="24" outlineLevel="2" x14ac:dyDescent="0.25">
      <c r="A77" s="20">
        <v>11</v>
      </c>
      <c r="B77" s="21">
        <v>44641</v>
      </c>
      <c r="C77" s="22" t="s">
        <v>91</v>
      </c>
      <c r="D77" s="23" t="str">
        <f>IFERROR(VLOOKUP(C77,[1]Dados!A:B,2,),"-")</f>
        <v>Conselheiro</v>
      </c>
      <c r="E77" s="24" t="s">
        <v>96</v>
      </c>
      <c r="F77" s="25">
        <v>44676.989583333336</v>
      </c>
      <c r="G77" s="25">
        <v>44678.868055555555</v>
      </c>
      <c r="H77" s="26" t="s">
        <v>44</v>
      </c>
      <c r="I77" s="27" t="s">
        <v>97</v>
      </c>
      <c r="J77" s="28">
        <v>649.71</v>
      </c>
      <c r="K77" s="28">
        <v>74.53</v>
      </c>
      <c r="L77" s="28"/>
      <c r="M77" s="28"/>
      <c r="N77" s="28">
        <v>724.24</v>
      </c>
      <c r="O77" s="24" t="s">
        <v>98</v>
      </c>
    </row>
    <row r="78" spans="1:15" ht="24" outlineLevel="2" x14ac:dyDescent="0.25">
      <c r="A78" s="20">
        <v>19</v>
      </c>
      <c r="B78" s="21">
        <v>44671</v>
      </c>
      <c r="C78" s="22" t="s">
        <v>91</v>
      </c>
      <c r="D78" s="23" t="s">
        <v>53</v>
      </c>
      <c r="E78" s="24" t="s">
        <v>30</v>
      </c>
      <c r="F78" s="25">
        <v>44695.322916666664</v>
      </c>
      <c r="G78" s="25">
        <v>44699.722222222219</v>
      </c>
      <c r="H78" s="26" t="s">
        <v>39</v>
      </c>
      <c r="I78" s="27" t="s">
        <v>99</v>
      </c>
      <c r="J78" s="28">
        <v>1307.3599999999999</v>
      </c>
      <c r="K78" s="28">
        <v>83.07</v>
      </c>
      <c r="L78" s="28"/>
      <c r="M78" s="28"/>
      <c r="N78" s="28">
        <v>1390.4299999999998</v>
      </c>
      <c r="O78" s="24" t="s">
        <v>28</v>
      </c>
    </row>
    <row r="79" spans="1:15" ht="24" outlineLevel="2" x14ac:dyDescent="0.25">
      <c r="A79" s="20">
        <v>20</v>
      </c>
      <c r="B79" s="21">
        <v>44673</v>
      </c>
      <c r="C79" s="22" t="s">
        <v>91</v>
      </c>
      <c r="D79" s="23" t="s">
        <v>53</v>
      </c>
      <c r="E79" s="24" t="s">
        <v>25</v>
      </c>
      <c r="F79" s="25">
        <v>44706.864583333336</v>
      </c>
      <c r="G79" s="25">
        <v>44710.291666666664</v>
      </c>
      <c r="H79" s="26" t="s">
        <v>31</v>
      </c>
      <c r="I79" s="27" t="s">
        <v>100</v>
      </c>
      <c r="J79" s="28">
        <v>509.07</v>
      </c>
      <c r="K79" s="28">
        <v>81.510000000000005</v>
      </c>
      <c r="L79" s="28"/>
      <c r="M79" s="28"/>
      <c r="N79" s="28">
        <v>590.58000000000004</v>
      </c>
      <c r="O79" s="24" t="s">
        <v>33</v>
      </c>
    </row>
    <row r="80" spans="1:15" ht="24" outlineLevel="2" x14ac:dyDescent="0.25">
      <c r="A80" s="29">
        <v>34</v>
      </c>
      <c r="B80" s="30">
        <v>44704</v>
      </c>
      <c r="C80" s="31" t="s">
        <v>91</v>
      </c>
      <c r="D80" s="32" t="s">
        <v>53</v>
      </c>
      <c r="E80" s="33" t="s">
        <v>101</v>
      </c>
      <c r="F80" s="34">
        <v>44755.232638888891</v>
      </c>
      <c r="G80" s="34">
        <v>44759.892361111109</v>
      </c>
      <c r="H80" s="35" t="s">
        <v>44</v>
      </c>
      <c r="I80" s="36" t="s">
        <v>102</v>
      </c>
      <c r="J80" s="37">
        <v>1254</v>
      </c>
      <c r="K80" s="37">
        <v>76.58</v>
      </c>
      <c r="L80" s="37"/>
      <c r="M80" s="37"/>
      <c r="N80" s="37">
        <v>1330.58</v>
      </c>
      <c r="O80" s="33" t="s">
        <v>103</v>
      </c>
    </row>
    <row r="81" spans="1:15" ht="24" outlineLevel="2" x14ac:dyDescent="0.25">
      <c r="A81" s="20">
        <v>35</v>
      </c>
      <c r="B81" s="21">
        <v>44732</v>
      </c>
      <c r="C81" s="22" t="s">
        <v>91</v>
      </c>
      <c r="D81" s="23" t="s">
        <v>53</v>
      </c>
      <c r="E81" s="24" t="s">
        <v>114</v>
      </c>
      <c r="F81" s="25">
        <v>44790.315972222219</v>
      </c>
      <c r="G81" s="25">
        <v>44793.885416666664</v>
      </c>
      <c r="H81" s="26" t="s">
        <v>26</v>
      </c>
      <c r="I81" s="27" t="s">
        <v>115</v>
      </c>
      <c r="J81" s="28">
        <v>1334.48</v>
      </c>
      <c r="K81" s="28">
        <v>75.91</v>
      </c>
      <c r="L81" s="28"/>
      <c r="M81" s="28"/>
      <c r="N81" s="28">
        <v>1410.39</v>
      </c>
      <c r="O81" s="24" t="s">
        <v>116</v>
      </c>
    </row>
    <row r="82" spans="1:15" ht="24" outlineLevel="2" x14ac:dyDescent="0.25">
      <c r="A82" s="20">
        <v>36</v>
      </c>
      <c r="B82" s="21">
        <v>44732</v>
      </c>
      <c r="C82" s="22" t="s">
        <v>91</v>
      </c>
      <c r="D82" s="23" t="s">
        <v>53</v>
      </c>
      <c r="E82" s="24" t="s">
        <v>117</v>
      </c>
      <c r="F82" s="25">
        <v>44804.833333333336</v>
      </c>
      <c r="G82" s="25">
        <v>44808.868055555555</v>
      </c>
      <c r="H82" s="26" t="s">
        <v>44</v>
      </c>
      <c r="I82" s="27" t="s">
        <v>118</v>
      </c>
      <c r="J82" s="28">
        <v>476.86</v>
      </c>
      <c r="K82" s="28">
        <v>74.53</v>
      </c>
      <c r="L82" s="28"/>
      <c r="M82" s="28"/>
      <c r="N82" s="28">
        <v>551.39</v>
      </c>
      <c r="O82" s="24" t="s">
        <v>119</v>
      </c>
    </row>
    <row r="83" spans="1:15" ht="24" outlineLevel="2" x14ac:dyDescent="0.25">
      <c r="A83" s="20">
        <v>39</v>
      </c>
      <c r="B83" s="21">
        <v>44735</v>
      </c>
      <c r="C83" s="22" t="s">
        <v>91</v>
      </c>
      <c r="D83" s="23" t="s">
        <v>53</v>
      </c>
      <c r="E83" s="24" t="s">
        <v>114</v>
      </c>
      <c r="F83" s="25">
        <v>44762.826388888891</v>
      </c>
      <c r="G83" s="25">
        <v>44766.649305555555</v>
      </c>
      <c r="H83" s="26" t="s">
        <v>44</v>
      </c>
      <c r="I83" s="27" t="s">
        <v>126</v>
      </c>
      <c r="J83" s="28">
        <v>1315.43</v>
      </c>
      <c r="K83" s="28">
        <v>75.91</v>
      </c>
      <c r="L83" s="28"/>
      <c r="M83" s="28"/>
      <c r="N83" s="28">
        <v>1391.3400000000001</v>
      </c>
      <c r="O83" s="24" t="s">
        <v>127</v>
      </c>
    </row>
    <row r="84" spans="1:15" ht="24" outlineLevel="2" x14ac:dyDescent="0.25">
      <c r="A84" s="20">
        <v>47</v>
      </c>
      <c r="B84" s="21">
        <v>44747</v>
      </c>
      <c r="C84" s="22" t="s">
        <v>91</v>
      </c>
      <c r="D84" s="23" t="s">
        <v>53</v>
      </c>
      <c r="E84" s="24" t="s">
        <v>145</v>
      </c>
      <c r="F84" s="25">
        <v>44797.236111111109</v>
      </c>
      <c r="G84" s="25">
        <v>44800.694444444445</v>
      </c>
      <c r="H84" s="26" t="s">
        <v>31</v>
      </c>
      <c r="I84" s="27" t="s">
        <v>146</v>
      </c>
      <c r="J84" s="28">
        <v>1777.33</v>
      </c>
      <c r="K84" s="28">
        <v>89.37</v>
      </c>
      <c r="L84" s="28"/>
      <c r="M84" s="28"/>
      <c r="N84" s="28">
        <v>1866.6999999999998</v>
      </c>
      <c r="O84" s="24" t="s">
        <v>147</v>
      </c>
    </row>
    <row r="85" spans="1:15" ht="24" outlineLevel="2" x14ac:dyDescent="0.25">
      <c r="A85" s="29">
        <v>51</v>
      </c>
      <c r="B85" s="30">
        <v>44768</v>
      </c>
      <c r="C85" s="31" t="s">
        <v>91</v>
      </c>
      <c r="D85" s="32" t="s">
        <v>53</v>
      </c>
      <c r="E85" s="33" t="s">
        <v>159</v>
      </c>
      <c r="F85" s="34">
        <v>44815.236111111109</v>
      </c>
      <c r="G85" s="34">
        <v>44818.75</v>
      </c>
      <c r="H85" s="35" t="s">
        <v>31</v>
      </c>
      <c r="I85" s="36" t="s">
        <v>160</v>
      </c>
      <c r="J85" s="37">
        <v>1037.33</v>
      </c>
      <c r="K85" s="37">
        <v>89.81</v>
      </c>
      <c r="L85" s="37"/>
      <c r="M85" s="37"/>
      <c r="N85" s="37">
        <v>1127.1399999999999</v>
      </c>
      <c r="O85" s="33" t="s">
        <v>161</v>
      </c>
    </row>
    <row r="86" spans="1:15" outlineLevel="1" x14ac:dyDescent="0.25">
      <c r="A86" s="44"/>
      <c r="B86" s="45"/>
      <c r="C86" s="46" t="s">
        <v>203</v>
      </c>
      <c r="D86" s="38"/>
      <c r="E86" s="39"/>
      <c r="F86" s="40"/>
      <c r="G86" s="40"/>
      <c r="H86" s="41"/>
      <c r="I86" s="42"/>
      <c r="J86" s="43"/>
      <c r="K86" s="43">
        <f>SUBTOTAL(9,K75:K85)</f>
        <v>837.06</v>
      </c>
      <c r="L86" s="43">
        <f>SUBTOTAL(9,L75:L85)</f>
        <v>135</v>
      </c>
      <c r="M86" s="43">
        <f>SUBTOTAL(9,M75:M85)</f>
        <v>0</v>
      </c>
      <c r="N86" s="43">
        <f>SUBTOTAL(9,N75:N85)</f>
        <v>11453.869999999999</v>
      </c>
      <c r="O86" s="39"/>
    </row>
    <row r="87" spans="1:15" ht="22.5" outlineLevel="2" x14ac:dyDescent="0.25">
      <c r="A87" s="20">
        <v>48</v>
      </c>
      <c r="B87" s="21">
        <v>44748</v>
      </c>
      <c r="C87" s="22" t="s">
        <v>148</v>
      </c>
      <c r="D87" s="23" t="s">
        <v>42</v>
      </c>
      <c r="E87" s="24" t="s">
        <v>149</v>
      </c>
      <c r="F87" s="25">
        <v>44749.545138888891</v>
      </c>
      <c r="G87" s="25">
        <v>44751.725694444445</v>
      </c>
      <c r="H87" s="26" t="s">
        <v>31</v>
      </c>
      <c r="I87" s="27" t="s">
        <v>150</v>
      </c>
      <c r="J87" s="28">
        <v>2390.9</v>
      </c>
      <c r="K87" s="28">
        <v>111.43</v>
      </c>
      <c r="L87" s="28"/>
      <c r="M87" s="28"/>
      <c r="N87" s="28">
        <v>2502.33</v>
      </c>
      <c r="O87" s="24" t="s">
        <v>123</v>
      </c>
    </row>
    <row r="88" spans="1:15" outlineLevel="1" x14ac:dyDescent="0.25">
      <c r="A88" s="44"/>
      <c r="B88" s="45"/>
      <c r="C88" s="46" t="s">
        <v>204</v>
      </c>
      <c r="D88" s="38"/>
      <c r="E88" s="39"/>
      <c r="F88" s="40"/>
      <c r="G88" s="40"/>
      <c r="H88" s="41"/>
      <c r="I88" s="42"/>
      <c r="J88" s="43"/>
      <c r="K88" s="43">
        <f>SUBTOTAL(9,K87:K87)</f>
        <v>111.43</v>
      </c>
      <c r="L88" s="43">
        <f>SUBTOTAL(9,L87:L87)</f>
        <v>0</v>
      </c>
      <c r="M88" s="43">
        <f>SUBTOTAL(9,M87:M87)</f>
        <v>0</v>
      </c>
      <c r="N88" s="43">
        <f>SUBTOTAL(9,N87:N87)</f>
        <v>2502.33</v>
      </c>
      <c r="O88" s="39"/>
    </row>
    <row r="89" spans="1:15" ht="22.5" outlineLevel="2" x14ac:dyDescent="0.25">
      <c r="A89" s="20">
        <v>13</v>
      </c>
      <c r="B89" s="21">
        <v>44645</v>
      </c>
      <c r="C89" s="22" t="s">
        <v>104</v>
      </c>
      <c r="D89" s="23" t="str">
        <f>IFERROR(VLOOKUP(C89,[1]Dados!A:B,2,),"-")</f>
        <v>Conselheiro</v>
      </c>
      <c r="E89" s="24" t="s">
        <v>54</v>
      </c>
      <c r="F89" s="25">
        <v>44658.236111111109</v>
      </c>
      <c r="G89" s="25">
        <v>44661.340277777781</v>
      </c>
      <c r="H89" s="26" t="s">
        <v>31</v>
      </c>
      <c r="I89" s="27" t="s">
        <v>105</v>
      </c>
      <c r="J89" s="28">
        <v>1954.88</v>
      </c>
      <c r="K89" s="28">
        <v>75.91</v>
      </c>
      <c r="L89" s="28"/>
      <c r="M89" s="28"/>
      <c r="N89" s="28">
        <v>2030.7900000000002</v>
      </c>
      <c r="O89" s="24" t="s">
        <v>90</v>
      </c>
    </row>
    <row r="90" spans="1:15" ht="22.5" outlineLevel="2" x14ac:dyDescent="0.25">
      <c r="A90" s="20">
        <v>28</v>
      </c>
      <c r="B90" s="21">
        <v>44691</v>
      </c>
      <c r="C90" s="22" t="s">
        <v>104</v>
      </c>
      <c r="D90" s="23" t="s">
        <v>53</v>
      </c>
      <c r="E90" s="24" t="s">
        <v>47</v>
      </c>
      <c r="F90" s="25">
        <v>44705.5</v>
      </c>
      <c r="G90" s="25" t="s">
        <v>36</v>
      </c>
      <c r="H90" s="26" t="s">
        <v>39</v>
      </c>
      <c r="I90" s="27" t="s">
        <v>106</v>
      </c>
      <c r="J90" s="28">
        <v>1149.25</v>
      </c>
      <c r="K90" s="28">
        <v>41.58</v>
      </c>
      <c r="L90" s="28"/>
      <c r="M90" s="28"/>
      <c r="N90" s="28">
        <v>1190.83</v>
      </c>
      <c r="O90" s="24" t="s">
        <v>107</v>
      </c>
    </row>
    <row r="91" spans="1:15" ht="22.5" outlineLevel="2" x14ac:dyDescent="0.25">
      <c r="A91" s="20">
        <v>30</v>
      </c>
      <c r="B91" s="21">
        <v>44691</v>
      </c>
      <c r="C91" s="22" t="s">
        <v>104</v>
      </c>
      <c r="D91" s="23" t="s">
        <v>53</v>
      </c>
      <c r="E91" s="24" t="s">
        <v>108</v>
      </c>
      <c r="F91" s="25">
        <v>44709.5</v>
      </c>
      <c r="G91" s="25" t="s">
        <v>36</v>
      </c>
      <c r="H91" s="26" t="s">
        <v>109</v>
      </c>
      <c r="I91" s="27" t="s">
        <v>110</v>
      </c>
      <c r="J91" s="28">
        <v>1247.68</v>
      </c>
      <c r="K91" s="28">
        <v>39.93</v>
      </c>
      <c r="L91" s="28"/>
      <c r="M91" s="28"/>
      <c r="N91" s="28">
        <v>1287.6100000000001</v>
      </c>
      <c r="O91" s="24" t="s">
        <v>107</v>
      </c>
    </row>
    <row r="92" spans="1:15" ht="22.5" outlineLevel="2" x14ac:dyDescent="0.25">
      <c r="A92" s="29">
        <v>49</v>
      </c>
      <c r="B92" s="30">
        <v>44758</v>
      </c>
      <c r="C92" s="31" t="s">
        <v>104</v>
      </c>
      <c r="D92" s="32" t="s">
        <v>53</v>
      </c>
      <c r="E92" s="33" t="s">
        <v>151</v>
      </c>
      <c r="F92" s="34">
        <v>44760.381944444445</v>
      </c>
      <c r="G92" s="34" t="s">
        <v>36</v>
      </c>
      <c r="H92" s="35" t="s">
        <v>154</v>
      </c>
      <c r="I92" s="36" t="s">
        <v>152</v>
      </c>
      <c r="J92" s="37">
        <v>1449.53</v>
      </c>
      <c r="K92" s="37">
        <v>41.58</v>
      </c>
      <c r="L92" s="37"/>
      <c r="M92" s="37"/>
      <c r="N92" s="37">
        <v>1491.11</v>
      </c>
      <c r="O92" s="33" t="s">
        <v>153</v>
      </c>
    </row>
    <row r="93" spans="1:15" ht="22.5" outlineLevel="2" x14ac:dyDescent="0.25">
      <c r="A93" s="20">
        <v>50</v>
      </c>
      <c r="B93" s="21">
        <v>44761</v>
      </c>
      <c r="C93" s="22" t="s">
        <v>104</v>
      </c>
      <c r="D93" s="23" t="s">
        <v>53</v>
      </c>
      <c r="E93" s="24" t="s">
        <v>155</v>
      </c>
      <c r="F93" s="25">
        <v>44765.510416666664</v>
      </c>
      <c r="G93" s="25" t="s">
        <v>36</v>
      </c>
      <c r="H93" s="26" t="s">
        <v>158</v>
      </c>
      <c r="I93" s="27" t="s">
        <v>157</v>
      </c>
      <c r="J93" s="28">
        <v>1619.53</v>
      </c>
      <c r="K93" s="28">
        <v>42.35</v>
      </c>
      <c r="L93" s="28"/>
      <c r="M93" s="28"/>
      <c r="N93" s="28">
        <v>1661.8799999999999</v>
      </c>
      <c r="O93" s="24" t="s">
        <v>153</v>
      </c>
    </row>
    <row r="94" spans="1:15" outlineLevel="1" x14ac:dyDescent="0.25">
      <c r="A94" s="44"/>
      <c r="B94" s="45"/>
      <c r="C94" s="46" t="s">
        <v>205</v>
      </c>
      <c r="D94" s="38"/>
      <c r="E94" s="39"/>
      <c r="F94" s="40"/>
      <c r="G94" s="40"/>
      <c r="H94" s="41"/>
      <c r="I94" s="42"/>
      <c r="J94" s="43"/>
      <c r="K94" s="43">
        <f>SUBTOTAL(9,K89:K93)</f>
        <v>241.35</v>
      </c>
      <c r="L94" s="43">
        <f>SUBTOTAL(9,L89:L93)</f>
        <v>0</v>
      </c>
      <c r="M94" s="43">
        <f>SUBTOTAL(9,M89:M93)</f>
        <v>0</v>
      </c>
      <c r="N94" s="43">
        <f>SUBTOTAL(9,N89:N93)</f>
        <v>7662.2199999999993</v>
      </c>
      <c r="O94" s="39"/>
    </row>
    <row r="95" spans="1:15" ht="22.5" outlineLevel="2" x14ac:dyDescent="0.25">
      <c r="A95" s="20">
        <v>6</v>
      </c>
      <c r="B95" s="21">
        <v>44627</v>
      </c>
      <c r="C95" s="22" t="s">
        <v>111</v>
      </c>
      <c r="D95" s="23" t="str">
        <f>IFERROR(VLOOKUP(C95,[1]Dados!A:B,2,),"-")</f>
        <v>Conselheiro</v>
      </c>
      <c r="E95" s="24" t="s">
        <v>74</v>
      </c>
      <c r="F95" s="25">
        <v>44631.659722222219</v>
      </c>
      <c r="G95" s="25" t="s">
        <v>36</v>
      </c>
      <c r="H95" s="26" t="s">
        <v>26</v>
      </c>
      <c r="I95" s="27" t="s">
        <v>112</v>
      </c>
      <c r="J95" s="28">
        <v>1896.29</v>
      </c>
      <c r="K95" s="28">
        <v>41.58</v>
      </c>
      <c r="L95" s="28"/>
      <c r="M95" s="28"/>
      <c r="N95" s="28">
        <v>1937.87</v>
      </c>
      <c r="O95" s="24" t="s">
        <v>77</v>
      </c>
    </row>
    <row r="96" spans="1:15" outlineLevel="1" x14ac:dyDescent="0.25">
      <c r="A96" s="44"/>
      <c r="B96" s="45"/>
      <c r="C96" s="46" t="s">
        <v>220</v>
      </c>
      <c r="D96" s="38"/>
      <c r="E96" s="39"/>
      <c r="F96" s="40"/>
      <c r="G96" s="40"/>
      <c r="H96" s="41"/>
      <c r="I96" s="42"/>
      <c r="J96" s="43"/>
      <c r="K96" s="43">
        <f>SUBTOTAL(9,K95:K95)</f>
        <v>41.58</v>
      </c>
      <c r="L96" s="43">
        <f>SUBTOTAL(9,L95:L95)</f>
        <v>0</v>
      </c>
      <c r="M96" s="43">
        <f>SUBTOTAL(9,M95:M95)</f>
        <v>0</v>
      </c>
      <c r="N96" s="43">
        <f>SUBTOTAL(9,N95:N95)</f>
        <v>1937.87</v>
      </c>
      <c r="O96" s="39"/>
    </row>
    <row r="97" spans="1:15" ht="22.5" outlineLevel="2" x14ac:dyDescent="0.25">
      <c r="A97" s="20">
        <v>12</v>
      </c>
      <c r="B97" s="21">
        <v>44645</v>
      </c>
      <c r="C97" s="22" t="s">
        <v>113</v>
      </c>
      <c r="D97" s="23" t="str">
        <f>IFERROR(VLOOKUP(C97,[1]Dados!A:B,2,),"-")</f>
        <v>Conselheiro</v>
      </c>
      <c r="E97" s="24" t="s">
        <v>54</v>
      </c>
      <c r="F97" s="25">
        <v>44658.236111111109</v>
      </c>
      <c r="G97" s="25">
        <v>44661.340277777781</v>
      </c>
      <c r="H97" s="26" t="s">
        <v>31</v>
      </c>
      <c r="I97" s="27" t="s">
        <v>105</v>
      </c>
      <c r="J97" s="28">
        <v>1954.88</v>
      </c>
      <c r="K97" s="28">
        <v>75.91</v>
      </c>
      <c r="L97" s="28"/>
      <c r="M97" s="28"/>
      <c r="N97" s="28">
        <v>2030.7900000000002</v>
      </c>
      <c r="O97" s="24" t="s">
        <v>90</v>
      </c>
    </row>
    <row r="98" spans="1:15" ht="22.5" outlineLevel="2" x14ac:dyDescent="0.25">
      <c r="A98" s="20">
        <v>27</v>
      </c>
      <c r="B98" s="21">
        <v>44691</v>
      </c>
      <c r="C98" s="22" t="s">
        <v>113</v>
      </c>
      <c r="D98" s="23" t="s">
        <v>53</v>
      </c>
      <c r="E98" s="24" t="s">
        <v>47</v>
      </c>
      <c r="F98" s="25">
        <v>44705.5</v>
      </c>
      <c r="G98" s="25" t="s">
        <v>36</v>
      </c>
      <c r="H98" s="26" t="s">
        <v>26</v>
      </c>
      <c r="I98" s="27" t="s">
        <v>106</v>
      </c>
      <c r="J98" s="28">
        <v>1149.25</v>
      </c>
      <c r="K98" s="28">
        <v>41.58</v>
      </c>
      <c r="L98" s="28"/>
      <c r="M98" s="28"/>
      <c r="N98" s="28">
        <v>1190.83</v>
      </c>
      <c r="O98" s="24" t="s">
        <v>107</v>
      </c>
    </row>
    <row r="99" spans="1:15" ht="22.5" outlineLevel="2" x14ac:dyDescent="0.25">
      <c r="A99" s="20">
        <v>29</v>
      </c>
      <c r="B99" s="21">
        <v>44691</v>
      </c>
      <c r="C99" s="22" t="s">
        <v>113</v>
      </c>
      <c r="D99" s="23" t="s">
        <v>53</v>
      </c>
      <c r="E99" s="24" t="s">
        <v>108</v>
      </c>
      <c r="F99" s="25">
        <v>44709.5</v>
      </c>
      <c r="G99" s="25" t="s">
        <v>36</v>
      </c>
      <c r="H99" s="26" t="s">
        <v>31</v>
      </c>
      <c r="I99" s="27" t="s">
        <v>110</v>
      </c>
      <c r="J99" s="28">
        <v>1247.68</v>
      </c>
      <c r="K99" s="28">
        <v>39.93</v>
      </c>
      <c r="L99" s="28"/>
      <c r="M99" s="28"/>
      <c r="N99" s="28">
        <v>1287.6100000000001</v>
      </c>
      <c r="O99" s="24" t="s">
        <v>107</v>
      </c>
    </row>
    <row r="100" spans="1:15" outlineLevel="1" x14ac:dyDescent="0.25">
      <c r="A100" s="44"/>
      <c r="B100" s="45"/>
      <c r="C100" s="46" t="s">
        <v>221</v>
      </c>
      <c r="D100" s="38"/>
      <c r="E100" s="39"/>
      <c r="F100" s="40"/>
      <c r="G100" s="40"/>
      <c r="H100" s="41"/>
      <c r="I100" s="42"/>
      <c r="J100" s="43"/>
      <c r="K100" s="43">
        <f>SUBTOTAL(9,K97:K99)</f>
        <v>157.41999999999999</v>
      </c>
      <c r="L100" s="43">
        <f>SUBTOTAL(9,L97:L99)</f>
        <v>0</v>
      </c>
      <c r="M100" s="43">
        <f>SUBTOTAL(9,M97:M99)</f>
        <v>0</v>
      </c>
      <c r="N100" s="43">
        <f>SUBTOTAL(9,N97:N99)</f>
        <v>4509.2299999999996</v>
      </c>
      <c r="O100" s="39"/>
    </row>
    <row r="101" spans="1:15" x14ac:dyDescent="0.25">
      <c r="A101" s="44"/>
      <c r="B101" s="45"/>
      <c r="C101" s="46" t="s">
        <v>14</v>
      </c>
      <c r="D101" s="38"/>
      <c r="E101" s="39"/>
      <c r="F101" s="40"/>
      <c r="G101" s="40"/>
      <c r="H101" s="41"/>
      <c r="I101" s="42"/>
      <c r="J101" s="43"/>
      <c r="K101" s="43">
        <f>SUBTOTAL(9,K25:K99)</f>
        <v>3227.2199999999984</v>
      </c>
      <c r="L101" s="43">
        <f>SUBTOTAL(9,L25:L99)</f>
        <v>135</v>
      </c>
      <c r="M101" s="43">
        <f>SUBTOTAL(9,M25:M99)</f>
        <v>0</v>
      </c>
      <c r="N101" s="43">
        <f>SUBTOTAL(9,N25:N99)</f>
        <v>84173.119999999981</v>
      </c>
      <c r="O101" s="39"/>
    </row>
    <row r="104" spans="1:15" x14ac:dyDescent="0.25">
      <c r="A104" s="16" t="s">
        <v>22</v>
      </c>
      <c r="B104" s="16"/>
      <c r="C104" s="16"/>
      <c r="D104" s="16"/>
      <c r="E104" s="16"/>
      <c r="F104" s="16"/>
    </row>
    <row r="105" spans="1:15" x14ac:dyDescent="0.25">
      <c r="A105" s="9"/>
      <c r="B105" s="15"/>
      <c r="C105" s="10"/>
      <c r="D105" s="10"/>
      <c r="E105" s="11" t="s">
        <v>13</v>
      </c>
      <c r="F105" s="12">
        <f>N19</f>
        <v>9435.5899999999983</v>
      </c>
    </row>
    <row r="106" spans="1:15" x14ac:dyDescent="0.25">
      <c r="A106" s="9"/>
      <c r="B106" s="15"/>
      <c r="C106" s="10"/>
      <c r="D106" s="10"/>
      <c r="E106" s="11" t="s">
        <v>14</v>
      </c>
      <c r="F106" s="12">
        <f>N101</f>
        <v>84173.119999999981</v>
      </c>
    </row>
    <row r="107" spans="1:15" x14ac:dyDescent="0.25">
      <c r="A107" s="9"/>
      <c r="B107" s="15"/>
      <c r="C107" s="10"/>
      <c r="D107" s="10"/>
      <c r="E107" s="11" t="s">
        <v>15</v>
      </c>
      <c r="F107" s="12">
        <f>SUM(F105:F106)</f>
        <v>93608.709999999977</v>
      </c>
    </row>
    <row r="109" spans="1:15" x14ac:dyDescent="0.25">
      <c r="A109" s="13" t="s">
        <v>192</v>
      </c>
      <c r="B109" s="13"/>
    </row>
  </sheetData>
  <sortState ref="A19:O74">
    <sortCondition ref="C18"/>
  </sortState>
  <mergeCells count="4">
    <mergeCell ref="A2:O2"/>
    <mergeCell ref="A3:O3"/>
    <mergeCell ref="A22:O22"/>
    <mergeCell ref="A104:F104"/>
  </mergeCells>
  <conditionalFormatting sqref="A20:M21">
    <cfRule type="expression" dxfId="6" priority="9">
      <formula>OR(#REF!="",AND(#REF!&lt;&gt;"",#REF!=""))</formula>
    </cfRule>
  </conditionalFormatting>
  <conditionalFormatting sqref="A20:M21">
    <cfRule type="expression" priority="10">
      <formula>OR(#REF!="",AND(#REF!&lt;&gt;"",#REF!=""))</formula>
    </cfRule>
  </conditionalFormatting>
  <conditionalFormatting sqref="O20:O21">
    <cfRule type="expression" dxfId="5" priority="7">
      <formula>OR(#REF!="",AND(#REF!&lt;&gt;"",#REF!=""))</formula>
    </cfRule>
  </conditionalFormatting>
  <conditionalFormatting sqref="O20:O21">
    <cfRule type="expression" priority="8">
      <formula>OR(#REF!="",AND(#REF!&lt;&gt;"",#REF!=""))</formula>
    </cfRule>
  </conditionalFormatting>
  <conditionalFormatting sqref="A105:E107">
    <cfRule type="expression" dxfId="4" priority="5">
      <formula>OR(#REF!="",AND(#REF!&lt;&gt;"",#REF!=""))</formula>
    </cfRule>
  </conditionalFormatting>
  <conditionalFormatting sqref="A105:E107">
    <cfRule type="expression" priority="6">
      <formula>OR(#REF!="",AND(#REF!&lt;&gt;"",#REF!=""))</formula>
    </cfRule>
  </conditionalFormatting>
  <conditionalFormatting sqref="F107 F105">
    <cfRule type="expression" dxfId="3" priority="3">
      <formula>OR(#REF!="",AND(#REF!&lt;&gt;"",#REF!=""))</formula>
    </cfRule>
  </conditionalFormatting>
  <conditionalFormatting sqref="F107 F105">
    <cfRule type="expression" priority="4">
      <formula>OR(#REF!="",AND(#REF!&lt;&gt;"",#REF!=""))</formula>
    </cfRule>
  </conditionalFormatting>
  <conditionalFormatting sqref="F106">
    <cfRule type="expression" dxfId="2" priority="1">
      <formula>OR(#REF!="",AND(#REF!&lt;&gt;"",#REF!=""))</formula>
    </cfRule>
  </conditionalFormatting>
  <conditionalFormatting sqref="F106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68" fitToHeight="0" orientation="landscape" horizontalDpi="4294967295" verticalDpi="4294967295" r:id="rId1"/>
  <rowBreaks count="3" manualBreakCount="3">
    <brk id="37" max="16383" man="1"/>
    <brk id="70" max="16383" man="1"/>
    <brk id="102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'L:\Diárias\CONTROLE DE DIÁRIAS\[Controle de Diárias 2022.xlsx]Dados'!#REF!</xm:f>
          </x14:formula1>
          <xm:sqref>C11 C6:C7 C9 C25 C27 C29 C31:C36 C38 C40:C41 C43:C44 C46:C48 C50:C51 C53 C55:C56 C58 C60:C61 C63:C67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Jul</vt:lpstr>
      <vt:lpstr>Acumulado2022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cp:lastPrinted>2022-10-26T15:05:55Z</cp:lastPrinted>
  <dcterms:created xsi:type="dcterms:W3CDTF">2020-03-24T12:06:26Z</dcterms:created>
  <dcterms:modified xsi:type="dcterms:W3CDTF">2022-10-26T15:05:57Z</dcterms:modified>
</cp:coreProperties>
</file>