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2\"/>
    </mc:Choice>
  </mc:AlternateContent>
  <bookViews>
    <workbookView xWindow="0" yWindow="0" windowWidth="20490" windowHeight="7650"/>
  </bookViews>
  <sheets>
    <sheet name="Ago" sheetId="9" r:id="rId1"/>
    <sheet name="Acumulado2022" sheetId="13" r:id="rId2"/>
  </sheets>
  <externalReferences>
    <externalReference r:id="rId3"/>
  </externalReferences>
  <definedNames>
    <definedName name="_xlnm._FilterDatabase" localSheetId="1" hidden="1">Acumulado2022!$A$37:$O$77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0" i="13" l="1"/>
  <c r="M160" i="13"/>
  <c r="L160" i="13"/>
  <c r="K160" i="13"/>
  <c r="N154" i="13"/>
  <c r="M154" i="13"/>
  <c r="L154" i="13"/>
  <c r="K154" i="13"/>
  <c r="N150" i="13"/>
  <c r="M150" i="13"/>
  <c r="L150" i="13"/>
  <c r="K150" i="13"/>
  <c r="N141" i="13"/>
  <c r="M141" i="13"/>
  <c r="L141" i="13"/>
  <c r="K141" i="13"/>
  <c r="N138" i="13"/>
  <c r="M138" i="13"/>
  <c r="L138" i="13"/>
  <c r="K138" i="13"/>
  <c r="N136" i="13"/>
  <c r="M136" i="13"/>
  <c r="L136" i="13"/>
  <c r="K136" i="13"/>
  <c r="N120" i="13"/>
  <c r="M120" i="13"/>
  <c r="L120" i="13"/>
  <c r="K120" i="13"/>
  <c r="N116" i="13"/>
  <c r="M116" i="13"/>
  <c r="L116" i="13"/>
  <c r="K116" i="13"/>
  <c r="N106" i="13"/>
  <c r="M106" i="13"/>
  <c r="L106" i="13"/>
  <c r="K106" i="13"/>
  <c r="N103" i="13"/>
  <c r="M103" i="13"/>
  <c r="L103" i="13"/>
  <c r="K103" i="13"/>
  <c r="N101" i="13"/>
  <c r="M101" i="13"/>
  <c r="L101" i="13"/>
  <c r="K101" i="13"/>
  <c r="N99" i="13"/>
  <c r="M99" i="13"/>
  <c r="L99" i="13"/>
  <c r="K99" i="13"/>
  <c r="N96" i="13"/>
  <c r="M96" i="13"/>
  <c r="L96" i="13"/>
  <c r="K96" i="13"/>
  <c r="N94" i="13"/>
  <c r="M94" i="13"/>
  <c r="L94" i="13"/>
  <c r="K94" i="13"/>
  <c r="N88" i="13"/>
  <c r="M88" i="13"/>
  <c r="L88" i="13"/>
  <c r="K88" i="13"/>
  <c r="N85" i="13"/>
  <c r="M85" i="13"/>
  <c r="L85" i="13"/>
  <c r="K85" i="13"/>
  <c r="N82" i="13"/>
  <c r="M82" i="13"/>
  <c r="L82" i="13"/>
  <c r="K82" i="13"/>
  <c r="N76" i="13"/>
  <c r="M76" i="13"/>
  <c r="L76" i="13"/>
  <c r="K76" i="13"/>
  <c r="N71" i="13"/>
  <c r="M71" i="13"/>
  <c r="L71" i="13"/>
  <c r="K71" i="13"/>
  <c r="N65" i="13"/>
  <c r="M65" i="13"/>
  <c r="L65" i="13"/>
  <c r="K65" i="13"/>
  <c r="N61" i="13"/>
  <c r="M61" i="13"/>
  <c r="L61" i="13"/>
  <c r="K61" i="13"/>
  <c r="N59" i="13"/>
  <c r="M59" i="13"/>
  <c r="L59" i="13"/>
  <c r="K59" i="13"/>
  <c r="N56" i="13"/>
  <c r="M56" i="13"/>
  <c r="L56" i="13"/>
  <c r="K56" i="13"/>
  <c r="N47" i="13"/>
  <c r="M47" i="13"/>
  <c r="L47" i="13"/>
  <c r="K47" i="13"/>
  <c r="N43" i="13"/>
  <c r="M43" i="13"/>
  <c r="L43" i="13"/>
  <c r="K43" i="13"/>
  <c r="N41" i="13"/>
  <c r="M41" i="13"/>
  <c r="L41" i="13"/>
  <c r="K41" i="13"/>
  <c r="N39" i="13"/>
  <c r="N161" i="13" s="1"/>
  <c r="F166" i="13" s="1"/>
  <c r="M39" i="13"/>
  <c r="M161" i="13" s="1"/>
  <c r="L39" i="13"/>
  <c r="L161" i="13" s="1"/>
  <c r="K39" i="13"/>
  <c r="K161" i="13" s="1"/>
  <c r="N31" i="13"/>
  <c r="M31" i="13"/>
  <c r="L31" i="13"/>
  <c r="K31" i="13"/>
  <c r="N28" i="13"/>
  <c r="M28" i="13"/>
  <c r="L28" i="13"/>
  <c r="K28" i="13"/>
  <c r="N25" i="13"/>
  <c r="M25" i="13"/>
  <c r="L25" i="13"/>
  <c r="K25" i="13"/>
  <c r="N22" i="13"/>
  <c r="M22" i="13"/>
  <c r="L22" i="13"/>
  <c r="K22" i="13"/>
  <c r="N19" i="13"/>
  <c r="M19" i="13"/>
  <c r="L19" i="13"/>
  <c r="K19" i="13"/>
  <c r="N17" i="13"/>
  <c r="M17" i="13"/>
  <c r="L17" i="13"/>
  <c r="K17" i="13"/>
  <c r="N14" i="13"/>
  <c r="M14" i="13"/>
  <c r="L14" i="13"/>
  <c r="K14" i="13"/>
  <c r="N12" i="13"/>
  <c r="M12" i="13"/>
  <c r="L12" i="13"/>
  <c r="K12" i="13"/>
  <c r="N10" i="13"/>
  <c r="M10" i="13"/>
  <c r="L10" i="13"/>
  <c r="K10" i="13"/>
  <c r="N7" i="13"/>
  <c r="N32" i="13" s="1"/>
  <c r="F165" i="13" s="1"/>
  <c r="M7" i="13"/>
  <c r="M32" i="13" s="1"/>
  <c r="L7" i="13"/>
  <c r="L32" i="13" s="1"/>
  <c r="K7" i="13"/>
  <c r="K32" i="13" s="1"/>
  <c r="N83" i="9" l="1"/>
  <c r="M83" i="9"/>
  <c r="L83" i="9"/>
  <c r="K83" i="9"/>
  <c r="N80" i="9"/>
  <c r="M80" i="9"/>
  <c r="L80" i="9"/>
  <c r="K80" i="9"/>
  <c r="N77" i="9"/>
  <c r="M77" i="9"/>
  <c r="L77" i="9"/>
  <c r="K77" i="9"/>
  <c r="N73" i="9"/>
  <c r="M73" i="9"/>
  <c r="L73" i="9"/>
  <c r="K73" i="9"/>
  <c r="N70" i="9"/>
  <c r="M70" i="9"/>
  <c r="L70" i="9"/>
  <c r="K70" i="9"/>
  <c r="N65" i="9"/>
  <c r="M65" i="9"/>
  <c r="L65" i="9"/>
  <c r="K65" i="9"/>
  <c r="N62" i="9"/>
  <c r="M62" i="9"/>
  <c r="L62" i="9"/>
  <c r="K62" i="9"/>
  <c r="N60" i="9"/>
  <c r="M60" i="9"/>
  <c r="L60" i="9"/>
  <c r="K60" i="9"/>
  <c r="N56" i="9"/>
  <c r="M56" i="9"/>
  <c r="L56" i="9"/>
  <c r="K56" i="9"/>
  <c r="N53" i="9"/>
  <c r="M53" i="9"/>
  <c r="L53" i="9"/>
  <c r="K53" i="9"/>
  <c r="N50" i="9"/>
  <c r="M50" i="9"/>
  <c r="L50" i="9"/>
  <c r="K50" i="9"/>
  <c r="N44" i="9"/>
  <c r="M44" i="9"/>
  <c r="L44" i="9"/>
  <c r="K44" i="9"/>
  <c r="N42" i="9"/>
  <c r="M42" i="9"/>
  <c r="L42" i="9"/>
  <c r="K42" i="9"/>
  <c r="N38" i="9"/>
  <c r="M38" i="9"/>
  <c r="L38" i="9"/>
  <c r="K38" i="9"/>
  <c r="N36" i="9"/>
  <c r="M36" i="9"/>
  <c r="L36" i="9"/>
  <c r="K36" i="9"/>
  <c r="N33" i="9"/>
  <c r="M33" i="9"/>
  <c r="L33" i="9"/>
  <c r="K33" i="9"/>
  <c r="N30" i="9"/>
  <c r="M30" i="9"/>
  <c r="L30" i="9"/>
  <c r="K30" i="9"/>
  <c r="N27" i="9"/>
  <c r="N84" i="9" s="1"/>
  <c r="F88" i="9" s="1"/>
  <c r="M27" i="9"/>
  <c r="M84" i="9" s="1"/>
  <c r="L27" i="9"/>
  <c r="L84" i="9" s="1"/>
  <c r="K27" i="9"/>
  <c r="K84" i="9" s="1"/>
  <c r="N19" i="9"/>
  <c r="M19" i="9"/>
  <c r="L19" i="9"/>
  <c r="K19" i="9"/>
  <c r="N16" i="9"/>
  <c r="M16" i="9"/>
  <c r="L16" i="9"/>
  <c r="K16" i="9"/>
  <c r="N13" i="9"/>
  <c r="M13" i="9"/>
  <c r="L13" i="9"/>
  <c r="K13" i="9"/>
  <c r="N11" i="9"/>
  <c r="M11" i="9"/>
  <c r="L11" i="9"/>
  <c r="K11" i="9"/>
  <c r="N9" i="9"/>
  <c r="M9" i="9"/>
  <c r="L9" i="9"/>
  <c r="K9" i="9"/>
  <c r="N7" i="9"/>
  <c r="N20" i="9" s="1"/>
  <c r="F87" i="9" s="1"/>
  <c r="M7" i="9"/>
  <c r="M20" i="9" s="1"/>
  <c r="L7" i="9"/>
  <c r="L20" i="9" s="1"/>
  <c r="K7" i="9"/>
  <c r="K20" i="9" l="1"/>
  <c r="F167" i="13"/>
  <c r="D155" i="13"/>
  <c r="D151" i="13"/>
  <c r="D142" i="13"/>
  <c r="D123" i="13"/>
  <c r="D122" i="13"/>
  <c r="D121" i="13"/>
  <c r="D117" i="13"/>
  <c r="D113" i="13"/>
  <c r="D112" i="13"/>
  <c r="D111" i="13"/>
  <c r="D110" i="13"/>
  <c r="D109" i="13"/>
  <c r="D108" i="13"/>
  <c r="D107" i="13"/>
  <c r="D72" i="13"/>
  <c r="D66" i="13"/>
  <c r="D62" i="13"/>
  <c r="F89" i="9" l="1"/>
</calcChain>
</file>

<file path=xl/sharedStrings.xml><?xml version="1.0" encoding="utf-8"?>
<sst xmlns="http://schemas.openxmlformats.org/spreadsheetml/2006/main" count="1190" uniqueCount="321">
  <si>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</si>
  <si>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</si>
  <si>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</si>
  <si>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</si>
  <si>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</si>
  <si>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</si>
  <si>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</si>
  <si>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</si>
  <si>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</si>
  <si>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</si>
  <si>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</si>
  <si>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</si>
  <si>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</si>
  <si>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</si>
  <si>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</si>
  <si>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</si>
  <si>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</si>
  <si>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</si>
  <si>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 Bagagem</t>
  </si>
  <si>
    <t>Taxa Remarcação</t>
  </si>
  <si>
    <t>Data Compra</t>
  </si>
  <si>
    <t>PASSAGENS AÉREAS - ACUMULADO 2022</t>
  </si>
  <si>
    <t>RESUMO DE ACUMULADO 2022</t>
  </si>
  <si>
    <t>Publicado em 26/10/2022 por Isabella Pereira de Sousa - Assistente Administrativa</t>
  </si>
  <si>
    <t>Jaime Teixeira Chaves</t>
  </si>
  <si>
    <t>Empregado</t>
  </si>
  <si>
    <t>Florianópolis &lt;-&gt; São Paulo (CGH)</t>
  </si>
  <si>
    <t>Gol</t>
  </si>
  <si>
    <t>HKOWWI</t>
  </si>
  <si>
    <t>26/05 09h 18h - Fórum de Presidentes;
27/05 09h 18h - Plenária Ampliada.</t>
  </si>
  <si>
    <t>João Vicente Scarpin</t>
  </si>
  <si>
    <t>Florianópolis &lt;-&gt; Vitória</t>
  </si>
  <si>
    <t>Latam</t>
  </si>
  <si>
    <t>TQIXYV</t>
  </si>
  <si>
    <t>16 a 17/05 09h 18h - Seminário de Fiscalização 2022</t>
  </si>
  <si>
    <t>Leonardo Vistuba Kawa</t>
  </si>
  <si>
    <t>Curitiba -&gt; Vitória</t>
  </si>
  <si>
    <t>-</t>
  </si>
  <si>
    <t>RELUNT</t>
  </si>
  <si>
    <t>Curitiba &lt;- Vitória</t>
  </si>
  <si>
    <t xml:space="preserve"> Gol </t>
  </si>
  <si>
    <t>BDFVET</t>
  </si>
  <si>
    <t>Cláudia Teresa Pereira Pires</t>
  </si>
  <si>
    <t>Convidado</t>
  </si>
  <si>
    <t>Rio de Janeiro -&gt; Floianópolis</t>
  </si>
  <si>
    <t>Azul</t>
  </si>
  <si>
    <t>HIVIMT</t>
  </si>
  <si>
    <t>02/06 19h 03/06 20h - III Congresso de Arquitetura e Urbanismo de Santa Catarina – Etapa Criciúma</t>
  </si>
  <si>
    <t>Florianópolis -&gt; São Paulo</t>
  </si>
  <si>
    <t>IFDXNN</t>
  </si>
  <si>
    <t>Eliane De Queiroz Gomes Castro</t>
  </si>
  <si>
    <t>Florianópolis &lt;-&gt; Rio de Janeiro</t>
  </si>
  <si>
    <t>YBVZXZ</t>
  </si>
  <si>
    <t>23/03 09h30 24/03 17h30 - Iº Fórum de Coordenadores das CEPs CAU/Ufs</t>
  </si>
  <si>
    <t>Conselheiro</t>
  </si>
  <si>
    <t>Florianópolis &lt;-&gt; Brasília</t>
  </si>
  <si>
    <t>BLVQZH</t>
  </si>
  <si>
    <t>22 a 24/06 14h 12h - 2º Fórum de Coordenadores das CEPs CAU/Ufs</t>
  </si>
  <si>
    <t>Gogliardo Vieira Maragno</t>
  </si>
  <si>
    <t>SODQQT</t>
  </si>
  <si>
    <t>10/03 15h  11/03 08h30 - Encontro de Coordenadores das Comissões de Ensino e Formação do CAU</t>
  </si>
  <si>
    <t>Florianópolis &lt;-&gt; São Paulo</t>
  </si>
  <si>
    <t>DYGPNU</t>
  </si>
  <si>
    <t>26 a27/05 18h - Encontro Preparatório do Seminário Formação, Prática e Atribuições Profissionais</t>
  </si>
  <si>
    <t>Henrique Rafael De Lima</t>
  </si>
  <si>
    <t>Joinville &lt;-&gt; Rio de Janeiro</t>
  </si>
  <si>
    <t>BF3UYP</t>
  </si>
  <si>
    <t>Joinville -&gt; Brasília</t>
  </si>
  <si>
    <t>VP4LUE</t>
  </si>
  <si>
    <t>Joinville &lt;- Brasília</t>
  </si>
  <si>
    <t>IGKNSG</t>
  </si>
  <si>
    <t>Mauricio Andre Giusti</t>
  </si>
  <si>
    <t>Chapecó -&gt; Florianópolis</t>
  </si>
  <si>
    <t>YNPC5U</t>
  </si>
  <si>
    <t>21/02 13h30 17h30 - Convocação para 2ª Reunião Ordinária da Comissão Ordinária de Organização, Administração e Finanças - COAF-CAU/SC</t>
  </si>
  <si>
    <t>Chapecó &lt;- Florianópolis</t>
  </si>
  <si>
    <t>ZSLVOV</t>
  </si>
  <si>
    <t>GAUQJA</t>
  </si>
  <si>
    <t>11/03 09h 12h -  125ª Reunião Plenária Ordinária</t>
  </si>
  <si>
    <t>YHCVGM</t>
  </si>
  <si>
    <t>Chapecó &lt;-&gt; Florianópolis</t>
  </si>
  <si>
    <t xml:space="preserve"> Azul </t>
  </si>
  <si>
    <t>VW3F4E</t>
  </si>
  <si>
    <t>25/04 13h30 17h30 - Convocação para 4ª Reunião Ordinária da COAF</t>
  </si>
  <si>
    <t xml:space="preserve">  Azul  </t>
  </si>
  <si>
    <t>VJ3J7T</t>
  </si>
  <si>
    <t>23/05 13h30 17h30 - Convocação para 5ª Reunião Ordinária da COAF</t>
  </si>
  <si>
    <t>CRKSLM</t>
  </si>
  <si>
    <t>Newton Marçal Santos</t>
  </si>
  <si>
    <t>Chapecó &lt;-&gt; Brasília</t>
  </si>
  <si>
    <t>KH9CYZ</t>
  </si>
  <si>
    <t>07/04 18h15min a 09/04 18h20min - Seminário ARQUITETURA PARA OS OUTROS 93%</t>
  </si>
  <si>
    <t>Patricia Figueiredo Sarquis Herden</t>
  </si>
  <si>
    <t>Florianópolis -&gt; Brasília -&gt; São Paulo (CGH)</t>
  </si>
  <si>
    <t>CMNSRB</t>
  </si>
  <si>
    <t>17/02 08h 18h - Reunião Fórum Presidentes;
18/02 09h 13h - Reunião Plenária Ampliada do CAU/BR;
18/02 14h 18h - Reunião CAU em Movimento.Valor da taxa descontado da Diária 87/2022.</t>
  </si>
  <si>
    <t>São Paulo (CGH) -&gt; Florianópolis</t>
  </si>
  <si>
    <t>XHUPIY</t>
  </si>
  <si>
    <t xml:space="preserve">21/02 10h 12h - Reunião Presidente Catherine.
Valor da taxa descontado da Diária 87/2022. </t>
  </si>
  <si>
    <t>Florianópolis &lt;-&gt; Chapecó</t>
  </si>
  <si>
    <t>QFZGKS</t>
  </si>
  <si>
    <t>26/04 19h30 21h - Palestra UNOESC Chapecó</t>
  </si>
  <si>
    <t>YUDCYT</t>
  </si>
  <si>
    <t>UNJNKG</t>
  </si>
  <si>
    <t>Florianópolis &lt;-&gt; Belo Horizonte</t>
  </si>
  <si>
    <t>IMWVRX</t>
  </si>
  <si>
    <t>14/07 08h 15/07 18h - 1º Encontro Nacional de Gerentes Gerais</t>
  </si>
  <si>
    <t>Rosana Silveira</t>
  </si>
  <si>
    <t>UGUHCA</t>
  </si>
  <si>
    <t>GQOIZB</t>
  </si>
  <si>
    <t>25/05 09h 12h - I Encontro da Diversidade do CAU
27/05 15h 18h - Oficina que tratará sobre o Fundo de ATHIS</t>
  </si>
  <si>
    <t>Florianópolis &lt;- São Paulo</t>
  </si>
  <si>
    <t xml:space="preserve"> Latam </t>
  </si>
  <si>
    <t>GTAGKF</t>
  </si>
  <si>
    <t>Silvana Maria Hall</t>
  </si>
  <si>
    <t>IZTJOP</t>
  </si>
  <si>
    <t>Silvya Helena Caprario</t>
  </si>
  <si>
    <t>Florianopolis &lt;-&gt; Brasilia</t>
  </si>
  <si>
    <t>JHLOPO</t>
  </si>
  <si>
    <t>19/08 09h 13h - 41ª Reuniao Plenaria Ampliada CAU/BR e Forum</t>
  </si>
  <si>
    <t>Florianopolis &lt;-&gt; Chapeco</t>
  </si>
  <si>
    <t>NIVCPG</t>
  </si>
  <si>
    <t>01/09 14h 02/09 20h - III Congresso de Arquitetura e Urbanismo de Santa Catarina – Etapa Chapeco</t>
  </si>
  <si>
    <t>Matheus de Paula D'Almeida</t>
  </si>
  <si>
    <t>Sao Paulo (GRU) -&gt; Joinville</t>
  </si>
  <si>
    <t>WNKWAH</t>
  </si>
  <si>
    <t>07/07 19h 08/07 18h - III Congresso de Arquitetura e Urbanismo de Santa Catarina – Etapa Joinville</t>
  </si>
  <si>
    <t>Sao Paulo (GRU) &lt;- Joinville</t>
  </si>
  <si>
    <t>UMNWOG</t>
  </si>
  <si>
    <t>NEZ1NV</t>
  </si>
  <si>
    <t>21 e 23/07 - II Forum internacional do CAU BR</t>
  </si>
  <si>
    <t>Belo Horizonte -&gt; Florianopolis</t>
  </si>
  <si>
    <t>MOFNSQ</t>
  </si>
  <si>
    <t>Rio de Janeiro (SDU) &lt;- Florianopolis</t>
  </si>
  <si>
    <t>TUNNHL</t>
  </si>
  <si>
    <t>Eduardo Ronchetti de Castro</t>
  </si>
  <si>
    <t>Campinas &lt;-&gt; Joinville</t>
  </si>
  <si>
    <t>OLWHVN</t>
  </si>
  <si>
    <t>Liliana Vergamini Luna de Sá</t>
  </si>
  <si>
    <t>QRAPDW</t>
  </si>
  <si>
    <t>HZYGLV</t>
  </si>
  <si>
    <t>Lilian Louise Fabre Santos</t>
  </si>
  <si>
    <t>Florianopolis &lt;-&gt; Belo Horizonte</t>
  </si>
  <si>
    <t>KDZUTY</t>
  </si>
  <si>
    <t xml:space="preserve">13/07 09h 14/07 19h30 - Seminario Nacional de Patrimônio do CAU Brasil </t>
  </si>
  <si>
    <t>Anne Elise Rosa Soto</t>
  </si>
  <si>
    <t>Joinville &lt;-&gt; Belo Horizonte</t>
  </si>
  <si>
    <t>WJECJG</t>
  </si>
  <si>
    <t>Florianopolis &lt;-&gt; Recife</t>
  </si>
  <si>
    <t>IZBHVW</t>
  </si>
  <si>
    <t>24 a 26/08 - 48º Convençao da Associaçao Brasileira dos Escritorio de Arquitetura - AsBEA</t>
  </si>
  <si>
    <t>Ricardo Reis Meira</t>
  </si>
  <si>
    <t>Brasilia -&gt; Joinville
Florianopolis -&gt; Brasilia</t>
  </si>
  <si>
    <t>YACWTA</t>
  </si>
  <si>
    <t>Florianópolis -&gt; Natal</t>
  </si>
  <si>
    <t>YQAODV</t>
  </si>
  <si>
    <t>19/07 12h 22/07 16h - Arquitetando - CAICÓ - I Forum de ATHIS do Seridó - CAU-RN</t>
  </si>
  <si>
    <t xml:space="preserve">  Latam  </t>
  </si>
  <si>
    <t>Florianópolis &lt;- Natal</t>
  </si>
  <si>
    <t xml:space="preserve">   Latam   </t>
  </si>
  <si>
    <t>IAMBUR</t>
  </si>
  <si>
    <t xml:space="preserve">    Latam    </t>
  </si>
  <si>
    <t>Florianópolis &lt;-&gt; Cuiabá</t>
  </si>
  <si>
    <t>JHFFZX</t>
  </si>
  <si>
    <t>12 e 13/09 - Seminário de Comunicação Eficiente dos CAU/Ufs</t>
  </si>
  <si>
    <t>Lucas Obino</t>
  </si>
  <si>
    <t>Porto Alegre &lt;-&gt; Navegantes</t>
  </si>
  <si>
    <t>TIVPKW</t>
  </si>
  <si>
    <t>04/08 14h 05/08 19h - III Congresso de Arquitetura e Urbanismo de Santa Catarina – Etapa de Balneário Camboriú</t>
  </si>
  <si>
    <t>Rio de Janeiro (SDU) -&gt; Florianopolis</t>
  </si>
  <si>
    <t>BGGPQS</t>
  </si>
  <si>
    <t>04/08 09h 05/08 19h - III Congresso de Arquitetura e Urbanismo de Santa Catarina – Etapa de Balneário Camboriú</t>
  </si>
  <si>
    <t>Belo Horizonte &lt;- Florianopolis</t>
  </si>
  <si>
    <t>KNVUYX</t>
  </si>
  <si>
    <t>Ana Maria Reis de Goes Monteiro</t>
  </si>
  <si>
    <t>Campinas &lt;-&gt; Navegantes</t>
  </si>
  <si>
    <t>GIVH3D</t>
  </si>
  <si>
    <t>17/08 13h45min 18/08 17h45min - Seminário CPFi 2022 - nossos resultados &amp; desafios</t>
  </si>
  <si>
    <t>Ana Carina Lopes de Souza Zimmermann</t>
  </si>
  <si>
    <t>Joinville &lt;-&gt; Brasília</t>
  </si>
  <si>
    <t>CW9NXE</t>
  </si>
  <si>
    <t>05/08 14h 06/08 13h - II Encontro Preparatório do I Seminário Nacional de Formação, Atribuições e Atuação Profissional</t>
  </si>
  <si>
    <t>Melina Valença Marcondes</t>
  </si>
  <si>
    <t>Florianópolis -&gt; Brasília</t>
  </si>
  <si>
    <t>QFBBKS</t>
  </si>
  <si>
    <t>Florianópolis &lt;- Brasília</t>
  </si>
  <si>
    <t>LNRMQG</t>
  </si>
  <si>
    <t>Filipe Lima Rockenbach</t>
  </si>
  <si>
    <t>RUBFCI</t>
  </si>
  <si>
    <t>LUTTPY</t>
  </si>
  <si>
    <t>Larissa Moreira</t>
  </si>
  <si>
    <t>Joinville -&gt; Brasilia</t>
  </si>
  <si>
    <t>JIQ6WW</t>
  </si>
  <si>
    <t>Joinville &lt;- Brasilia</t>
  </si>
  <si>
    <t>LQLWKU</t>
  </si>
  <si>
    <t>Pedro Schultz Fonseca Baptista</t>
  </si>
  <si>
    <t>SBN2XB</t>
  </si>
  <si>
    <t>01/09 09h 02/09 19h - III Congresso de Arquitetura e Urbanismo de Santa Catarina – Etapa Chapecó</t>
  </si>
  <si>
    <t>Julianna Luiz Steffens</t>
  </si>
  <si>
    <t>Rio de Janeiro (SDU) -&gt; Chapecó</t>
  </si>
  <si>
    <t>IGHJVF</t>
  </si>
  <si>
    <t>Chapecó -&gt; Belo Horizonte</t>
  </si>
  <si>
    <t>UNPQFH</t>
  </si>
  <si>
    <t>HL2KGN</t>
  </si>
  <si>
    <t>15/08 18h 21h - Apresentação de resultados da pesquisa Nacional sobre Digitalização na Arquitetura e Urbanismo</t>
  </si>
  <si>
    <t>Florianópolis -&gt; Brasília -&gt; Chapecó</t>
  </si>
  <si>
    <t>ZLGFNL</t>
  </si>
  <si>
    <t>WDZPZP</t>
  </si>
  <si>
    <t>YLQBRA</t>
  </si>
  <si>
    <t>Pery Roberto Segala Medeiros</t>
  </si>
  <si>
    <t>Florianópolis -&gt; Cuiabá</t>
  </si>
  <si>
    <t>TMYDZM</t>
  </si>
  <si>
    <t>Florianópolis &lt;- Cuiabá</t>
  </si>
  <si>
    <t>WNODKU</t>
  </si>
  <si>
    <t>Alexandre Kröner</t>
  </si>
  <si>
    <t>São Paulo (GRU) &lt;-&gt; Chapecó</t>
  </si>
  <si>
    <t>EIFEST</t>
  </si>
  <si>
    <t>01/09 09h 19h - III Congresso de Arquitetura e Urbanismo de Santa Catarina – Etapa Chapecó</t>
  </si>
  <si>
    <t>VEZD8V</t>
  </si>
  <si>
    <t>Cicero Hipólito da Silva Junior</t>
  </si>
  <si>
    <t>GRUWHN</t>
  </si>
  <si>
    <t>15 e 16/09 08h30min 18h - 22º Seminário Regional da CED-CAU/BR</t>
  </si>
  <si>
    <t>IHPJWZ</t>
  </si>
  <si>
    <t>Rodrigo Kirck Rebêlo</t>
  </si>
  <si>
    <t>Florianópolis -&gt; Chapecó</t>
  </si>
  <si>
    <t>EJUFXD</t>
  </si>
  <si>
    <t>Florianópolis &lt;- Chapecó</t>
  </si>
  <si>
    <t>FXSZYS</t>
  </si>
  <si>
    <t>Isabela Souza de Borba</t>
  </si>
  <si>
    <t>XF2RUV</t>
  </si>
  <si>
    <t>24/09 17/30</t>
  </si>
  <si>
    <t>FFVAGA</t>
  </si>
  <si>
    <t xml:space="preserve"> 21/09 14h 23/09 10h30min - 3º Fórum das Comissões de Exercício Profissional - CAU/UFs</t>
  </si>
  <si>
    <t>Florianópolis -&gt; São Paulo (CGH)</t>
  </si>
  <si>
    <t>LYYWZJ</t>
  </si>
  <si>
    <t>19/09 19h 21/09 22h - Evento Building Together da GS Brasil</t>
  </si>
  <si>
    <t>Florianópolis &lt;- São Paulo (CGH)</t>
  </si>
  <si>
    <t>SLZDSK</t>
  </si>
  <si>
    <t>Juliana Cordula Dreher de Andrade</t>
  </si>
  <si>
    <t>LPFWCF</t>
  </si>
  <si>
    <t>OD1MUL</t>
  </si>
  <si>
    <t>Josiany Salache</t>
  </si>
  <si>
    <t>YFUMLR</t>
  </si>
  <si>
    <t>RDW3FI</t>
  </si>
  <si>
    <t>Luiz Alberto de Souza</t>
  </si>
  <si>
    <t>Navegantes &lt;-&gt; Chapecó</t>
  </si>
  <si>
    <t>YVKUBY</t>
  </si>
  <si>
    <t>FJLFTD</t>
  </si>
  <si>
    <t>MPJHGB</t>
  </si>
  <si>
    <t>QG8CJP</t>
  </si>
  <si>
    <t>Florianópolis -&gt; Porto Alegre</t>
  </si>
  <si>
    <t>PWV22B</t>
  </si>
  <si>
    <t>Fórum dos Presidentes  de Novembro Porto Alegre</t>
  </si>
  <si>
    <t>Florianópolis &lt;- Porto Alegre</t>
  </si>
  <si>
    <t>KHHVYR</t>
  </si>
  <si>
    <t>José Roberto Geraldine Junior</t>
  </si>
  <si>
    <t>Ribeirão Preto -&gt; São Paulo (CGH)</t>
  </si>
  <si>
    <t>Passaredo</t>
  </si>
  <si>
    <t>0MZWF5</t>
  </si>
  <si>
    <t>São Paulo (GRU) -&gt; Chapecó</t>
  </si>
  <si>
    <t>JZGXFL</t>
  </si>
  <si>
    <t>LJGVPT</t>
  </si>
  <si>
    <t>São Paulo (CGH) &lt;-  Florianópolis</t>
  </si>
  <si>
    <t>TUJAJO</t>
  </si>
  <si>
    <t>Ribeirão Preto &lt;- São Paulo (CGH)</t>
  </si>
  <si>
    <t>0MZV15</t>
  </si>
  <si>
    <t>WI11MZ</t>
  </si>
  <si>
    <t>21/09 14 23/09 10h30 - 3º Fórum das Comissões de Exercício Profissional - CAU/UFs.</t>
  </si>
  <si>
    <t>JSINVT</t>
  </si>
  <si>
    <t>26/09 10h 28/09 19h - I Seminário Nacional de Formação, Atribuições e Atuação Profissional</t>
  </si>
  <si>
    <t>JTTXJL</t>
  </si>
  <si>
    <t>Joinville -&gt; São Paulo (GRU)</t>
  </si>
  <si>
    <t>UATDOW</t>
  </si>
  <si>
    <t>Joinville &lt;- São Paulo (GRU)</t>
  </si>
  <si>
    <t>KETGML</t>
  </si>
  <si>
    <t>HIJHFO</t>
  </si>
  <si>
    <t>WEWLEF</t>
  </si>
  <si>
    <t xml:space="preserve">Daniel Marques de Lucena </t>
  </si>
  <si>
    <t>BEDINS</t>
  </si>
  <si>
    <t>MUEUCM</t>
  </si>
  <si>
    <t>TGQMSG</t>
  </si>
  <si>
    <t>RESUMO DE AGOSTO</t>
  </si>
  <si>
    <t>PASSAGENS AÉREAS - AGOSTO/2022</t>
  </si>
  <si>
    <t>Cicero Hipólito da Silva Junior Total</t>
  </si>
  <si>
    <t>Isabela Souza de Borba Total</t>
  </si>
  <si>
    <t>João Vicente Scarpin Total</t>
  </si>
  <si>
    <t>Julianna Luiz Steffens Total</t>
  </si>
  <si>
    <t>Pedro Schultz Fonseca Baptista Total</t>
  </si>
  <si>
    <t>Pery Roberto Segala Medeiros Total</t>
  </si>
  <si>
    <t>Alexandre Kröner Total</t>
  </si>
  <si>
    <t>Anne Elise Rosa Soto Total</t>
  </si>
  <si>
    <t>Cláudia Teresa Pereira Pires Total</t>
  </si>
  <si>
    <t>Daniel Marques de Lucena  Total</t>
  </si>
  <si>
    <t>Eliane De Queiroz Gomes Castro Total</t>
  </si>
  <si>
    <t>Gogliardo Vieira Maragno Total</t>
  </si>
  <si>
    <t>Henrique Rafael De Lima Total</t>
  </si>
  <si>
    <t>José Roberto Geraldine Junior Total</t>
  </si>
  <si>
    <t>Josiany Salache Total</t>
  </si>
  <si>
    <t>Juliana Cordula Dreher de Andrade Total</t>
  </si>
  <si>
    <t>Larissa Moreira Total</t>
  </si>
  <si>
    <t>Luiz Alberto de Souza Total</t>
  </si>
  <si>
    <t>Mauricio Andre Giusti Total</t>
  </si>
  <si>
    <t>Patricia Figueiredo Sarquis Herden Total</t>
  </si>
  <si>
    <t>Rodrigo Kirck Rebêlo Total</t>
  </si>
  <si>
    <t>Rosana Silveira Total</t>
  </si>
  <si>
    <t>Silvana Maria Hall Total</t>
  </si>
  <si>
    <t>Silvya Helena Caprario Total</t>
  </si>
  <si>
    <t>Filipe Lima Rockenbach Total</t>
  </si>
  <si>
    <t>Jaime Teixeira Chaves Total</t>
  </si>
  <si>
    <t>Leonardo Vistuba Kawa Total</t>
  </si>
  <si>
    <t>Melina Valença Marcondes Total</t>
  </si>
  <si>
    <t>Ana Carina Lopes de Souza Zimmermann Total</t>
  </si>
  <si>
    <t>Ana Maria Reis de Goes Monteiro Total</t>
  </si>
  <si>
    <t>Eduardo Ronchetti de Castro Total</t>
  </si>
  <si>
    <t>Lilian Louise Fabre Santos Total</t>
  </si>
  <si>
    <t>Liliana Vergamini Luna de Sá Total</t>
  </si>
  <si>
    <t>Lucas Obino Total</t>
  </si>
  <si>
    <t>Matheus de Paula D'Almeida Total</t>
  </si>
  <si>
    <t>Newton Marçal Santos Total</t>
  </si>
  <si>
    <t>Ricardo Reis Meira Total</t>
  </si>
  <si>
    <t xml:space="preserve"> 21/09 14h 23/09 10h30min - 3º Fórum das Comissões de Exercício Profissional - CAU/Ufs
Bilhete Cancelado - valor deixado em crédito para uso futuro.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</si>
</sst>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6" fontId="7" fillId="0" borderId="5" xfId="0" applyNumberFormat="1" applyFont="1" applyFill="1" applyBorder="1" applyAlignment="1">
      <alignment horizontal="center" vertical="center"/>
    </xf>
    <xf numFmtId="44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66" fontId="9" fillId="4" borderId="1" xfId="0" applyNumberFormat="1" applyFont="1" applyFill="1" applyBorder="1" applyAlignment="1">
      <alignment horizontal="center" vertical="center"/>
    </xf>
    <xf numFmtId="44" fontId="9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165" fontId="8" fillId="4" borderId="3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11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1352551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1276351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assagens Aéreas"/>
      <sheetName val="Ajustes de Diárias"/>
      <sheetName val="CalcSemReajuste"/>
      <sheetName val="Dados"/>
      <sheetName val="ValoresDespesa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Nomes</v>
          </cell>
          <cell r="B1" t="str">
            <v>Tipo de Pessoa</v>
          </cell>
        </row>
        <row r="2">
          <cell r="A2" t="str">
            <v>Ana Carina Lopes de Souza Zimmermann</v>
          </cell>
          <cell r="B2" t="str">
            <v>Conselheiro</v>
          </cell>
        </row>
        <row r="3">
          <cell r="A3" t="str">
            <v>Ana Maria Reis de Goes Monteiro</v>
          </cell>
          <cell r="B3" t="str">
            <v>Convidado</v>
          </cell>
        </row>
        <row r="4">
          <cell r="A4" t="str">
            <v>Ana Raquel Witthoft</v>
          </cell>
          <cell r="B4" t="str">
            <v>Conselheiro</v>
          </cell>
        </row>
        <row r="5">
          <cell r="A5" t="str">
            <v>Andre Lima de Oliveira</v>
          </cell>
          <cell r="B5" t="str">
            <v>Convidado</v>
          </cell>
        </row>
        <row r="6">
          <cell r="A6" t="str">
            <v>Ângelo Marcos Vieira de Arruda</v>
          </cell>
          <cell r="B6" t="str">
            <v>Convidado</v>
          </cell>
        </row>
        <row r="7">
          <cell r="A7" t="str">
            <v>Anne Elise Rosa Soto</v>
          </cell>
          <cell r="B7" t="str">
            <v>Conselheiro</v>
          </cell>
        </row>
        <row r="8">
          <cell r="A8" t="str">
            <v>Camila Gonçalves Abad</v>
          </cell>
          <cell r="B8" t="str">
            <v>Conselheiro</v>
          </cell>
        </row>
        <row r="9">
          <cell r="A9" t="str">
            <v>Carla Cintia Back</v>
          </cell>
          <cell r="B9" t="str">
            <v>Conselheiro</v>
          </cell>
        </row>
        <row r="10">
          <cell r="A10" t="str">
            <v>Carla Luiza Schons</v>
          </cell>
          <cell r="B10" t="str">
            <v>Conselheiro</v>
          </cell>
        </row>
        <row r="11">
          <cell r="A11" t="str">
            <v>Claudia Elisa Poletto</v>
          </cell>
          <cell r="B11" t="str">
            <v>Conselheiro</v>
          </cell>
        </row>
        <row r="12">
          <cell r="A12" t="str">
            <v>Cláudia Teresa Pereira Pires</v>
          </cell>
          <cell r="B12" t="str">
            <v>Convidado</v>
          </cell>
        </row>
        <row r="13">
          <cell r="A13" t="str">
            <v>Dalana de Matos Vianna</v>
          </cell>
          <cell r="B13" t="str">
            <v>Conselheiro</v>
          </cell>
        </row>
        <row r="14">
          <cell r="A14" t="str">
            <v xml:space="preserve">Daniel Marques de Lucena </v>
          </cell>
          <cell r="B14" t="str">
            <v>Convidado</v>
          </cell>
        </row>
        <row r="15">
          <cell r="A15" t="str">
            <v>Daniel Otávio Maffezzolli</v>
          </cell>
          <cell r="B15" t="str">
            <v>Conselheiro</v>
          </cell>
        </row>
        <row r="16">
          <cell r="A16" t="str">
            <v>Daniela Accorinte Lopes</v>
          </cell>
          <cell r="B16" t="str">
            <v>Convidado</v>
          </cell>
        </row>
        <row r="17">
          <cell r="A17" t="str">
            <v>Daniela Pareja Garcia Sarmento</v>
          </cell>
          <cell r="B17" t="str">
            <v>Conselheiro</v>
          </cell>
        </row>
        <row r="18">
          <cell r="A18" t="str">
            <v>Douglas Goulart Virgilio</v>
          </cell>
          <cell r="B18" t="str">
            <v>Conselheiro</v>
          </cell>
        </row>
        <row r="19">
          <cell r="A19" t="str">
            <v>Eduarda Farina</v>
          </cell>
          <cell r="B19" t="str">
            <v>Conselheiro</v>
          </cell>
        </row>
        <row r="20">
          <cell r="A20" t="str">
            <v>Eduardo Kinchescki</v>
          </cell>
          <cell r="B20" t="str">
            <v>Conselheiro</v>
          </cell>
        </row>
        <row r="21">
          <cell r="A21" t="str">
            <v>Eduardo Ronchetti de Castro</v>
          </cell>
          <cell r="B21" t="str">
            <v>Convidado</v>
          </cell>
        </row>
        <row r="22">
          <cell r="A22" t="str">
            <v>Eliane de Queiroz Gomes Castro</v>
          </cell>
          <cell r="B22" t="str">
            <v>Conselheiro</v>
          </cell>
        </row>
        <row r="23">
          <cell r="A23" t="str">
            <v>Fárida Mirany de Mira</v>
          </cell>
          <cell r="B23" t="str">
            <v>Conselheiro</v>
          </cell>
        </row>
        <row r="24">
          <cell r="A24" t="str">
            <v>Felipe Braibante</v>
          </cell>
          <cell r="B24" t="str">
            <v>Conselheiro</v>
          </cell>
        </row>
        <row r="25">
          <cell r="A25" t="str">
            <v>Fernando Antonio Canalli</v>
          </cell>
          <cell r="B25" t="str">
            <v>Convidado</v>
          </cell>
        </row>
        <row r="26">
          <cell r="A26" t="str">
            <v>Fernando Augusto Yudyro Hayashi</v>
          </cell>
          <cell r="B26" t="str">
            <v>Empregado</v>
          </cell>
        </row>
        <row r="27">
          <cell r="A27" t="str">
            <v>Fernando de Oliveira Volkmer</v>
          </cell>
          <cell r="B27" t="str">
            <v>Empregado</v>
          </cell>
        </row>
        <row r="28">
          <cell r="A28" t="str">
            <v>Filipe Lima Rockenbach</v>
          </cell>
          <cell r="B28" t="str">
            <v>Empregado</v>
          </cell>
        </row>
        <row r="29">
          <cell r="A29" t="str">
            <v>Flávio de Lemos Carsalade</v>
          </cell>
          <cell r="B29" t="str">
            <v>Convidado</v>
          </cell>
        </row>
        <row r="30">
          <cell r="A30" t="str">
            <v>Francisco Ricardo Klein</v>
          </cell>
          <cell r="B30" t="str">
            <v>Conselheiro</v>
          </cell>
        </row>
        <row r="31">
          <cell r="A31" t="str">
            <v>Gabriela Fernanda Grisa</v>
          </cell>
          <cell r="B31" t="str">
            <v>Conselheiro</v>
          </cell>
        </row>
        <row r="32">
          <cell r="A32" t="str">
            <v>Gabriela Hanna Tondo</v>
          </cell>
          <cell r="B32" t="str">
            <v>Conselheiro</v>
          </cell>
        </row>
        <row r="33">
          <cell r="A33" t="str">
            <v>Gogliardo Vieira Maragno</v>
          </cell>
          <cell r="B33" t="str">
            <v>Conselheiro</v>
          </cell>
        </row>
        <row r="34">
          <cell r="A34" t="str">
            <v>Henrique Rafael de Lima</v>
          </cell>
          <cell r="B34" t="str">
            <v>Conselheiro</v>
          </cell>
        </row>
        <row r="35">
          <cell r="A35" t="str">
            <v>Henrique Rafael de Lima</v>
          </cell>
          <cell r="B35" t="str">
            <v>Conselheiro</v>
          </cell>
        </row>
        <row r="36">
          <cell r="A36" t="str">
            <v>Isabel Leal Marcon Leonetti</v>
          </cell>
          <cell r="B36" t="str">
            <v>Empregado</v>
          </cell>
        </row>
        <row r="37">
          <cell r="A37" t="str">
            <v>Isabela Souza de Borba</v>
          </cell>
          <cell r="B37" t="str">
            <v>Empregado</v>
          </cell>
        </row>
        <row r="38">
          <cell r="A38" t="str">
            <v>Jaime Teixeira Chaves</v>
          </cell>
          <cell r="B38" t="str">
            <v>Empregado</v>
          </cell>
        </row>
        <row r="39">
          <cell r="A39" t="str">
            <v>Janete Sueli Krueger</v>
          </cell>
          <cell r="B39" t="str">
            <v>Conselheiro</v>
          </cell>
        </row>
        <row r="40">
          <cell r="A40" t="str">
            <v>Jaqueline Andrade</v>
          </cell>
          <cell r="B40" t="str">
            <v>Convidado</v>
          </cell>
        </row>
        <row r="41">
          <cell r="A41" t="str">
            <v>João Vicente Scarpin</v>
          </cell>
          <cell r="B41" t="str">
            <v>Empregado</v>
          </cell>
        </row>
        <row r="42">
          <cell r="A42" t="str">
            <v>Jose Alberto Gebara</v>
          </cell>
          <cell r="B42" t="str">
            <v>Conselheiro</v>
          </cell>
        </row>
        <row r="43">
          <cell r="A43" t="str">
            <v>Josiany Salache</v>
          </cell>
          <cell r="B43" t="str">
            <v>Convidado</v>
          </cell>
        </row>
        <row r="44">
          <cell r="A44" t="str">
            <v>Juliana Cordula Dreher de Andrade</v>
          </cell>
          <cell r="B44" t="str">
            <v>Conselheiro</v>
          </cell>
        </row>
        <row r="45">
          <cell r="A45" t="str">
            <v>Julianna Luiz Steffens</v>
          </cell>
          <cell r="B45" t="str">
            <v>Empregado</v>
          </cell>
        </row>
        <row r="46">
          <cell r="A46" t="str">
            <v>Kelly Correia Sychoski</v>
          </cell>
          <cell r="B46" t="str">
            <v>Conselheiro</v>
          </cell>
        </row>
        <row r="47">
          <cell r="A47" t="str">
            <v>Larissa Moreira</v>
          </cell>
          <cell r="B47" t="str">
            <v>Conselheiro</v>
          </cell>
        </row>
        <row r="48">
          <cell r="A48" t="str">
            <v>Leonardo Presente Gindri</v>
          </cell>
          <cell r="B48" t="str">
            <v>Convidado</v>
          </cell>
        </row>
        <row r="49">
          <cell r="A49" t="str">
            <v>Leonardo Vistuba Kawa</v>
          </cell>
          <cell r="B49" t="str">
            <v>Empregado</v>
          </cell>
        </row>
        <row r="50">
          <cell r="A50" t="str">
            <v>Lilian Louise Fabre Santos</v>
          </cell>
          <cell r="B50" t="str">
            <v>Conselheiro</v>
          </cell>
        </row>
        <row r="51">
          <cell r="A51" t="str">
            <v>Liliana Vergamini Luna de Sá</v>
          </cell>
          <cell r="B51" t="str">
            <v>Convidado</v>
          </cell>
        </row>
        <row r="52">
          <cell r="A52" t="str">
            <v>Lucas Obino</v>
          </cell>
          <cell r="B52" t="str">
            <v>Convidado</v>
          </cell>
        </row>
        <row r="53">
          <cell r="A53" t="str">
            <v>Luiz Alberto de Souza</v>
          </cell>
          <cell r="B53" t="str">
            <v>Convidado</v>
          </cell>
        </row>
        <row r="54">
          <cell r="A54" t="str">
            <v>Maria Celia Fonseca</v>
          </cell>
          <cell r="B54" t="str">
            <v>Empregado</v>
          </cell>
        </row>
        <row r="55">
          <cell r="A55" t="str">
            <v>Mateus Szomorovszky</v>
          </cell>
          <cell r="B55" t="str">
            <v>Convidado</v>
          </cell>
        </row>
        <row r="56">
          <cell r="A56" t="str">
            <v>Matheus de Paula D'Almeida</v>
          </cell>
          <cell r="B56" t="str">
            <v>Convidado</v>
          </cell>
        </row>
        <row r="57">
          <cell r="A57" t="str">
            <v>Matheus Pedron Jasper</v>
          </cell>
          <cell r="B57" t="str">
            <v>Convidado</v>
          </cell>
        </row>
        <row r="58">
          <cell r="A58" t="str">
            <v>Mauricio Andre Giusti</v>
          </cell>
          <cell r="B58" t="str">
            <v>Conselheiro</v>
          </cell>
        </row>
        <row r="59">
          <cell r="A59" t="str">
            <v>Melina Valença Marcondes</v>
          </cell>
          <cell r="B59" t="str">
            <v>Empregado</v>
          </cell>
        </row>
        <row r="60">
          <cell r="A60" t="str">
            <v>Nayana Maria de Oliveira</v>
          </cell>
          <cell r="B60" t="str">
            <v>Empregado</v>
          </cell>
        </row>
        <row r="61">
          <cell r="A61" t="str">
            <v>Newton Marçal Santos</v>
          </cell>
          <cell r="B61" t="str">
            <v>Conselheiro</v>
          </cell>
        </row>
        <row r="62">
          <cell r="A62" t="str">
            <v>Patricia Figueiredo Sarquis Herden</v>
          </cell>
          <cell r="B62" t="str">
            <v>Conselheiro</v>
          </cell>
        </row>
        <row r="63">
          <cell r="A63" t="str">
            <v>Pedro Schultz Fonseca Baptista</v>
          </cell>
          <cell r="B63" t="str">
            <v>Empregado</v>
          </cell>
        </row>
        <row r="64">
          <cell r="A64" t="str">
            <v>Pery Roberto Segala Medeiros</v>
          </cell>
          <cell r="B64" t="str">
            <v>Empregado</v>
          </cell>
        </row>
        <row r="65">
          <cell r="A65" t="str">
            <v>Ricardo Fonseca</v>
          </cell>
          <cell r="B65" t="str">
            <v>Convidado</v>
          </cell>
        </row>
        <row r="66">
          <cell r="A66" t="str">
            <v>Ricardo Martins da Fonseca</v>
          </cell>
          <cell r="B66" t="str">
            <v>Convidado</v>
          </cell>
        </row>
        <row r="67">
          <cell r="A67" t="str">
            <v>Ricardo Reis Meira</v>
          </cell>
          <cell r="B67" t="str">
            <v>Convidado</v>
          </cell>
        </row>
        <row r="68">
          <cell r="A68" t="str">
            <v>Roberta de Brito de Medeiros</v>
          </cell>
          <cell r="B68" t="str">
            <v>Convidado</v>
          </cell>
        </row>
        <row r="69">
          <cell r="A69" t="str">
            <v xml:space="preserve">Roberto Rodrigues Simon </v>
          </cell>
          <cell r="B69" t="str">
            <v>Convidado</v>
          </cell>
        </row>
        <row r="70">
          <cell r="A70" t="str">
            <v>Rodrigo Althoff Medeiros</v>
          </cell>
          <cell r="B70" t="str">
            <v>Conselheiro</v>
          </cell>
        </row>
        <row r="71">
          <cell r="A71" t="str">
            <v>Rodrigo David Barros Silva</v>
          </cell>
          <cell r="B71" t="str">
            <v>Empregado</v>
          </cell>
        </row>
        <row r="72">
          <cell r="A72" t="str">
            <v>Ronaldo Matos Martins</v>
          </cell>
          <cell r="B72" t="str">
            <v>Convidado</v>
          </cell>
        </row>
        <row r="73">
          <cell r="A73" t="str">
            <v>Ronaldo Matos Martins</v>
          </cell>
          <cell r="B73" t="str">
            <v>Convidado</v>
          </cell>
        </row>
        <row r="74">
          <cell r="A74" t="str">
            <v>Rosana Silveira</v>
          </cell>
          <cell r="B74" t="str">
            <v>Conselheiro</v>
          </cell>
        </row>
        <row r="75">
          <cell r="A75" t="str">
            <v>Silvana Maria Hall</v>
          </cell>
          <cell r="B75" t="str">
            <v>Conselheiro</v>
          </cell>
        </row>
        <row r="76">
          <cell r="A76" t="str">
            <v>Silvya Helena Caprario</v>
          </cell>
          <cell r="B76" t="str">
            <v>Conselheiro</v>
          </cell>
        </row>
        <row r="77">
          <cell r="A77" t="str">
            <v>Tatiana Moreira Feres de Melo</v>
          </cell>
          <cell r="B77" t="str">
            <v>Empregado</v>
          </cell>
        </row>
        <row r="78">
          <cell r="A78" t="str">
            <v>Valesca Menezes Marques</v>
          </cell>
          <cell r="B78" t="str">
            <v>Conselheiro</v>
          </cell>
        </row>
        <row r="79">
          <cell r="A79" t="str">
            <v>Vânia Stephan Marroni Burigo</v>
          </cell>
          <cell r="B79" t="str">
            <v>Conselheiro</v>
          </cell>
        </row>
        <row r="80">
          <cell r="A80" t="str">
            <v>William dos Santos Vefago</v>
          </cell>
          <cell r="B80" t="str">
            <v>Convidado</v>
          </cell>
        </row>
        <row r="81">
          <cell r="A81" t="str">
            <v>Yuri Endo Kokubun</v>
          </cell>
          <cell r="B81" t="str">
            <v>Convidado</v>
          </cell>
        </row>
        <row r="82">
          <cell r="A82" t="str">
            <v>Yasmin Sarquis Herden</v>
          </cell>
          <cell r="B82" t="str">
            <v>Convidado</v>
          </cell>
        </row>
        <row r="83">
          <cell r="A83" t="str">
            <v>Alexandre Kröner</v>
          </cell>
          <cell r="B83" t="str">
            <v>Convidado</v>
          </cell>
        </row>
        <row r="84">
          <cell r="A84" t="str">
            <v>Cicero Hipólito da Silva Junior</v>
          </cell>
          <cell r="B84" t="str">
            <v>Empregado</v>
          </cell>
        </row>
        <row r="85">
          <cell r="A85" t="str">
            <v>Rodrigo Kirck Rebêlo</v>
          </cell>
          <cell r="B85" t="str">
            <v>Convidado</v>
          </cell>
        </row>
        <row r="86">
          <cell r="A86" t="str">
            <v>Vítor Hugo Dentello Araújo</v>
          </cell>
          <cell r="B86" t="str">
            <v>Convidado</v>
          </cell>
        </row>
        <row r="87">
          <cell r="A87" t="str">
            <v>José Roberto Geraldine Junior</v>
          </cell>
          <cell r="B87" t="str">
            <v>Convidado</v>
          </cell>
        </row>
        <row r="88">
          <cell r="A88" t="str">
            <v>Mariana Campos de Andrade</v>
          </cell>
          <cell r="B88" t="str">
            <v>Conselheiro</v>
          </cell>
        </row>
        <row r="89">
          <cell r="A89" t="str">
            <v>Ana Lúcia Córdova Wandscheer</v>
          </cell>
          <cell r="B89" t="str">
            <v>Conselheiro</v>
          </cell>
        </row>
        <row r="90">
          <cell r="A90" t="str">
            <v>José Antonio Lanchoti</v>
          </cell>
          <cell r="B90" t="str">
            <v>Convidado</v>
          </cell>
        </row>
        <row r="91">
          <cell r="A91" t="str">
            <v>Mônica Andrea Blanco</v>
          </cell>
          <cell r="B91" t="str">
            <v>Convidado</v>
          </cell>
        </row>
        <row r="92">
          <cell r="A92" t="str">
            <v>Gustavo Aparecido de Oliveira</v>
          </cell>
          <cell r="B92" t="str">
            <v>Convidado</v>
          </cell>
        </row>
        <row r="93">
          <cell r="A93" t="str">
            <v>Antony Leandro Macedo Bettin</v>
          </cell>
          <cell r="B93" t="str">
            <v>Convidado</v>
          </cell>
        </row>
        <row r="94">
          <cell r="A94" t="str">
            <v>Raquel Smidt</v>
          </cell>
          <cell r="B94" t="str">
            <v>Convidado</v>
          </cell>
        </row>
        <row r="95">
          <cell r="A95" t="str">
            <v>Ricardo de Moura Mendonça</v>
          </cell>
          <cell r="B95" t="str">
            <v>Convidado</v>
          </cell>
        </row>
        <row r="96">
          <cell r="A96" t="str">
            <v>Renata De Vecchi</v>
          </cell>
          <cell r="B96" t="str">
            <v>Convidado</v>
          </cell>
        </row>
        <row r="97">
          <cell r="A97" t="str">
            <v>Magali Alves Colonetti</v>
          </cell>
          <cell r="B97" t="str">
            <v>Convidado</v>
          </cell>
        </row>
        <row r="98">
          <cell r="A98" t="str">
            <v>Laercio Adriano Benazzi Junior</v>
          </cell>
          <cell r="B98" t="str">
            <v>Convidado</v>
          </cell>
        </row>
        <row r="99">
          <cell r="A99" t="str">
            <v>Danilo Silva Batista</v>
          </cell>
          <cell r="B99" t="str">
            <v>Convidado</v>
          </cell>
        </row>
        <row r="100">
          <cell r="A100" t="str">
            <v>Mario Biselli</v>
          </cell>
          <cell r="B100" t="str">
            <v>Convidado</v>
          </cell>
        </row>
        <row r="101">
          <cell r="A101" t="str">
            <v>Luciana Marson Fonseca</v>
          </cell>
          <cell r="B101" t="str">
            <v>Convidado</v>
          </cell>
        </row>
        <row r="102">
          <cell r="A102" t="str">
            <v>Ellen Renata Bernardi</v>
          </cell>
          <cell r="B102" t="str">
            <v>Convidado</v>
          </cell>
        </row>
        <row r="103">
          <cell r="A103" t="str">
            <v>Laurent Troost</v>
          </cell>
          <cell r="B103" t="str">
            <v>Convidado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showGridLines="0" tabSelected="1" zoomScaleNormal="100" workbookViewId="0">
      <selection activeCell="O47" sqref="O47"/>
    </sheetView>
  </sheetViews>
  <sheetFormatPr defaultRowHeight="15" outlineLevelRow="2" x14ac:dyDescent="0.25"/>
  <cols>
    <col min="1" max="1" width="4.5703125" customWidth="1"/>
    <col min="2" max="2" width="7.28515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57" customHeight="1" x14ac:dyDescent="0.25">
      <c r="E1" s="1"/>
      <c r="F1" s="1"/>
      <c r="G1" s="1"/>
      <c r="H1" s="1"/>
      <c r="I1" s="1"/>
      <c r="N1" s="1"/>
    </row>
    <row r="2" spans="1:15" x14ac:dyDescent="0.25">
      <c r="A2" s="43" t="s">
        <v>282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x14ac:dyDescent="0.25">
      <c r="A3" s="44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25">
        <v>74</v>
      </c>
      <c r="B6" s="26">
        <v>44789</v>
      </c>
      <c r="C6" s="27" t="s">
        <v>219</v>
      </c>
      <c r="D6" s="28" t="s">
        <v>25</v>
      </c>
      <c r="E6" s="29" t="s">
        <v>162</v>
      </c>
      <c r="F6" s="30">
        <v>44818.569444444445</v>
      </c>
      <c r="G6" s="30">
        <v>44821.333333333336</v>
      </c>
      <c r="H6" s="31" t="s">
        <v>32</v>
      </c>
      <c r="I6" s="32" t="s">
        <v>220</v>
      </c>
      <c r="J6" s="33">
        <v>1965.33</v>
      </c>
      <c r="K6" s="33">
        <v>89.81</v>
      </c>
      <c r="L6" s="33"/>
      <c r="M6" s="33"/>
      <c r="N6" s="33">
        <v>2055.14</v>
      </c>
      <c r="O6" s="29" t="s">
        <v>221</v>
      </c>
    </row>
    <row r="7" spans="1:15" outlineLevel="1" x14ac:dyDescent="0.25">
      <c r="A7" s="40"/>
      <c r="B7" s="41"/>
      <c r="C7" s="42" t="s">
        <v>283</v>
      </c>
      <c r="D7" s="34"/>
      <c r="E7" s="35"/>
      <c r="F7" s="36"/>
      <c r="G7" s="36"/>
      <c r="H7" s="37"/>
      <c r="I7" s="38"/>
      <c r="J7" s="39"/>
      <c r="K7" s="39">
        <f>SUBTOTAL(9,K6:K6)</f>
        <v>89.81</v>
      </c>
      <c r="L7" s="39">
        <f>SUBTOTAL(9,L6:L6)</f>
        <v>0</v>
      </c>
      <c r="M7" s="39">
        <f>SUBTOTAL(9,M6:M6)</f>
        <v>0</v>
      </c>
      <c r="N7" s="39">
        <f>SUBTOTAL(9,N6:N6)</f>
        <v>2055.14</v>
      </c>
      <c r="O7" s="35"/>
    </row>
    <row r="8" spans="1:15" ht="22.5" outlineLevel="2" x14ac:dyDescent="0.25">
      <c r="A8" s="16">
        <v>78</v>
      </c>
      <c r="B8" s="17">
        <v>44790</v>
      </c>
      <c r="C8" s="18" t="s">
        <v>228</v>
      </c>
      <c r="D8" s="19" t="s">
        <v>25</v>
      </c>
      <c r="E8" s="20" t="s">
        <v>99</v>
      </c>
      <c r="F8" s="21">
        <v>44804.833333333336</v>
      </c>
      <c r="G8" s="21">
        <v>44807.197916666664</v>
      </c>
      <c r="H8" s="22" t="s">
        <v>45</v>
      </c>
      <c r="I8" s="23" t="s">
        <v>229</v>
      </c>
      <c r="J8" s="24">
        <v>1496.86</v>
      </c>
      <c r="K8" s="24">
        <v>74.53</v>
      </c>
      <c r="L8" s="24"/>
      <c r="M8" s="24"/>
      <c r="N8" s="24">
        <v>1571.3899999999999</v>
      </c>
      <c r="O8" s="20" t="s">
        <v>197</v>
      </c>
    </row>
    <row r="9" spans="1:15" outlineLevel="1" x14ac:dyDescent="0.25">
      <c r="A9" s="40"/>
      <c r="B9" s="41"/>
      <c r="C9" s="42" t="s">
        <v>284</v>
      </c>
      <c r="D9" s="34"/>
      <c r="E9" s="35"/>
      <c r="F9" s="36"/>
      <c r="G9" s="36"/>
      <c r="H9" s="37"/>
      <c r="I9" s="38"/>
      <c r="J9" s="39"/>
      <c r="K9" s="39">
        <f>SUBTOTAL(9,K8:K8)</f>
        <v>74.53</v>
      </c>
      <c r="L9" s="39">
        <f>SUBTOTAL(9,L8:L8)</f>
        <v>0</v>
      </c>
      <c r="M9" s="39">
        <f>SUBTOTAL(9,M8:M8)</f>
        <v>0</v>
      </c>
      <c r="N9" s="39">
        <f>SUBTOTAL(9,N8:N8)</f>
        <v>1571.3899999999999</v>
      </c>
      <c r="O9" s="35"/>
    </row>
    <row r="10" spans="1:15" ht="22.5" outlineLevel="2" x14ac:dyDescent="0.25">
      <c r="A10" s="16">
        <v>75</v>
      </c>
      <c r="B10" s="17">
        <v>44789</v>
      </c>
      <c r="C10" s="18" t="s">
        <v>30</v>
      </c>
      <c r="D10" s="19" t="s">
        <v>25</v>
      </c>
      <c r="E10" s="20" t="s">
        <v>99</v>
      </c>
      <c r="F10" s="21">
        <v>44804.833333333336</v>
      </c>
      <c r="G10" s="21">
        <v>44807.197916666664</v>
      </c>
      <c r="H10" s="22" t="s">
        <v>45</v>
      </c>
      <c r="I10" s="23" t="s">
        <v>222</v>
      </c>
      <c r="J10" s="24">
        <v>1355.43</v>
      </c>
      <c r="K10" s="24">
        <v>74.53</v>
      </c>
      <c r="L10" s="24"/>
      <c r="M10" s="24"/>
      <c r="N10" s="24">
        <v>1429.96</v>
      </c>
      <c r="O10" s="20" t="s">
        <v>197</v>
      </c>
    </row>
    <row r="11" spans="1:15" outlineLevel="1" x14ac:dyDescent="0.25">
      <c r="A11" s="40"/>
      <c r="B11" s="41"/>
      <c r="C11" s="42" t="s">
        <v>285</v>
      </c>
      <c r="D11" s="34"/>
      <c r="E11" s="35"/>
      <c r="F11" s="36"/>
      <c r="G11" s="36"/>
      <c r="H11" s="37"/>
      <c r="I11" s="38"/>
      <c r="J11" s="39"/>
      <c r="K11" s="39">
        <f>SUBTOTAL(9,K10:K10)</f>
        <v>74.53</v>
      </c>
      <c r="L11" s="39">
        <f>SUBTOTAL(9,L10:L10)</f>
        <v>0</v>
      </c>
      <c r="M11" s="39">
        <f>SUBTOTAL(9,M10:M10)</f>
        <v>0</v>
      </c>
      <c r="N11" s="39">
        <f>SUBTOTAL(9,N10:N10)</f>
        <v>1429.96</v>
      </c>
      <c r="O11" s="35"/>
    </row>
    <row r="12" spans="1:15" ht="22.5" outlineLevel="2" x14ac:dyDescent="0.25">
      <c r="A12" s="16">
        <v>63</v>
      </c>
      <c r="B12" s="17">
        <v>44775</v>
      </c>
      <c r="C12" s="18" t="s">
        <v>198</v>
      </c>
      <c r="D12" s="19" t="s">
        <v>25</v>
      </c>
      <c r="E12" s="20" t="s">
        <v>99</v>
      </c>
      <c r="F12" s="21">
        <v>44804.833333333336</v>
      </c>
      <c r="G12" s="21">
        <v>44807.197916666664</v>
      </c>
      <c r="H12" s="22" t="s">
        <v>81</v>
      </c>
      <c r="I12" s="23" t="s">
        <v>196</v>
      </c>
      <c r="J12" s="24">
        <v>664</v>
      </c>
      <c r="K12" s="24">
        <v>74.53</v>
      </c>
      <c r="L12" s="24"/>
      <c r="M12" s="24"/>
      <c r="N12" s="24">
        <v>738.53</v>
      </c>
      <c r="O12" s="20" t="s">
        <v>197</v>
      </c>
    </row>
    <row r="13" spans="1:15" outlineLevel="1" x14ac:dyDescent="0.25">
      <c r="A13" s="40"/>
      <c r="B13" s="41"/>
      <c r="C13" s="42" t="s">
        <v>286</v>
      </c>
      <c r="D13" s="34"/>
      <c r="E13" s="35"/>
      <c r="F13" s="36"/>
      <c r="G13" s="36"/>
      <c r="H13" s="37"/>
      <c r="I13" s="38"/>
      <c r="J13" s="39"/>
      <c r="K13" s="39">
        <f>SUBTOTAL(9,K12:K12)</f>
        <v>74.53</v>
      </c>
      <c r="L13" s="39">
        <f>SUBTOTAL(9,L12:L12)</f>
        <v>0</v>
      </c>
      <c r="M13" s="39">
        <f>SUBTOTAL(9,M12:M12)</f>
        <v>0</v>
      </c>
      <c r="N13" s="39">
        <f>SUBTOTAL(9,N12:N12)</f>
        <v>738.53</v>
      </c>
      <c r="O13" s="35"/>
    </row>
    <row r="14" spans="1:15" ht="24" outlineLevel="2" x14ac:dyDescent="0.25">
      <c r="A14" s="16">
        <v>63</v>
      </c>
      <c r="B14" s="17">
        <v>44775</v>
      </c>
      <c r="C14" s="18" t="s">
        <v>195</v>
      </c>
      <c r="D14" s="19" t="s">
        <v>25</v>
      </c>
      <c r="E14" s="20" t="s">
        <v>99</v>
      </c>
      <c r="F14" s="21">
        <v>44804.833333333336</v>
      </c>
      <c r="G14" s="21">
        <v>44807.197916666664</v>
      </c>
      <c r="H14" s="22" t="s">
        <v>45</v>
      </c>
      <c r="I14" s="23" t="s">
        <v>196</v>
      </c>
      <c r="J14" s="24">
        <v>664</v>
      </c>
      <c r="K14" s="24">
        <v>74.53</v>
      </c>
      <c r="L14" s="24"/>
      <c r="M14" s="24"/>
      <c r="N14" s="24">
        <v>738.53</v>
      </c>
      <c r="O14" s="20" t="s">
        <v>197</v>
      </c>
    </row>
    <row r="15" spans="1:15" ht="24" outlineLevel="2" x14ac:dyDescent="0.25">
      <c r="A15" s="25">
        <v>79</v>
      </c>
      <c r="B15" s="26">
        <v>44790</v>
      </c>
      <c r="C15" s="27" t="s">
        <v>195</v>
      </c>
      <c r="D15" s="28" t="s">
        <v>25</v>
      </c>
      <c r="E15" s="29" t="s">
        <v>104</v>
      </c>
      <c r="F15" s="30">
        <v>44820.659722222219</v>
      </c>
      <c r="G15" s="30" t="s">
        <v>230</v>
      </c>
      <c r="H15" s="31" t="s">
        <v>32</v>
      </c>
      <c r="I15" s="32" t="s">
        <v>231</v>
      </c>
      <c r="J15" s="33">
        <v>735.07</v>
      </c>
      <c r="K15" s="33">
        <v>81.010000000000005</v>
      </c>
      <c r="L15" s="33"/>
      <c r="M15" s="33"/>
      <c r="N15" s="33">
        <v>816.08</v>
      </c>
      <c r="O15" s="29" t="s">
        <v>232</v>
      </c>
    </row>
    <row r="16" spans="1:15" outlineLevel="1" x14ac:dyDescent="0.25">
      <c r="A16" s="40"/>
      <c r="B16" s="41"/>
      <c r="C16" s="42" t="s">
        <v>287</v>
      </c>
      <c r="D16" s="34"/>
      <c r="E16" s="35"/>
      <c r="F16" s="36"/>
      <c r="G16" s="36"/>
      <c r="H16" s="37"/>
      <c r="I16" s="38"/>
      <c r="J16" s="39"/>
      <c r="K16" s="39">
        <f>SUBTOTAL(9,K14:K15)</f>
        <v>155.54000000000002</v>
      </c>
      <c r="L16" s="39">
        <f>SUBTOTAL(9,L14:L15)</f>
        <v>0</v>
      </c>
      <c r="M16" s="39">
        <f>SUBTOTAL(9,M14:M15)</f>
        <v>0</v>
      </c>
      <c r="N16" s="39">
        <f>SUBTOTAL(9,N14:N15)</f>
        <v>1554.6100000000001</v>
      </c>
      <c r="O16" s="35"/>
    </row>
    <row r="17" spans="1:15" ht="24" outlineLevel="2" x14ac:dyDescent="0.25">
      <c r="A17" s="16">
        <v>70</v>
      </c>
      <c r="B17" s="17">
        <v>44788</v>
      </c>
      <c r="C17" s="18" t="s">
        <v>209</v>
      </c>
      <c r="D17" s="19" t="s">
        <v>25</v>
      </c>
      <c r="E17" s="20" t="s">
        <v>210</v>
      </c>
      <c r="F17" s="21">
        <v>44815.760416666664</v>
      </c>
      <c r="G17" s="21" t="s">
        <v>37</v>
      </c>
      <c r="H17" s="22" t="s">
        <v>27</v>
      </c>
      <c r="I17" s="23" t="s">
        <v>211</v>
      </c>
      <c r="J17" s="24">
        <v>777.57</v>
      </c>
      <c r="K17" s="24">
        <v>41.58</v>
      </c>
      <c r="L17" s="24"/>
      <c r="M17" s="24"/>
      <c r="N17" s="24">
        <v>819.15000000000009</v>
      </c>
      <c r="O17" s="20" t="s">
        <v>164</v>
      </c>
    </row>
    <row r="18" spans="1:15" ht="24" outlineLevel="2" x14ac:dyDescent="0.25">
      <c r="A18" s="16">
        <v>71</v>
      </c>
      <c r="B18" s="17">
        <v>44788</v>
      </c>
      <c r="C18" s="18" t="s">
        <v>209</v>
      </c>
      <c r="D18" s="19" t="s">
        <v>25</v>
      </c>
      <c r="E18" s="20" t="s">
        <v>212</v>
      </c>
      <c r="F18" s="21">
        <v>44817.75</v>
      </c>
      <c r="G18" s="21" t="s">
        <v>37</v>
      </c>
      <c r="H18" s="22" t="s">
        <v>32</v>
      </c>
      <c r="I18" s="23" t="s">
        <v>213</v>
      </c>
      <c r="J18" s="24">
        <v>453.33</v>
      </c>
      <c r="K18" s="24">
        <v>48.23</v>
      </c>
      <c r="L18" s="24"/>
      <c r="M18" s="24"/>
      <c r="N18" s="24">
        <v>501.56</v>
      </c>
      <c r="O18" s="20" t="s">
        <v>164</v>
      </c>
    </row>
    <row r="19" spans="1:15" outlineLevel="1" x14ac:dyDescent="0.25">
      <c r="A19" s="40"/>
      <c r="B19" s="41"/>
      <c r="C19" s="42" t="s">
        <v>288</v>
      </c>
      <c r="D19" s="34"/>
      <c r="E19" s="35"/>
      <c r="F19" s="36"/>
      <c r="G19" s="36"/>
      <c r="H19" s="37"/>
      <c r="I19" s="38"/>
      <c r="J19" s="39"/>
      <c r="K19" s="39">
        <f>SUBTOTAL(9,K17:K18)</f>
        <v>89.81</v>
      </c>
      <c r="L19" s="39">
        <f>SUBTOTAL(9,L17:L18)</f>
        <v>0</v>
      </c>
      <c r="M19" s="39">
        <f>SUBTOTAL(9,M17:M18)</f>
        <v>0</v>
      </c>
      <c r="N19" s="39">
        <f>SUBTOTAL(9,N17:N18)</f>
        <v>1320.71</v>
      </c>
      <c r="O19" s="35"/>
    </row>
    <row r="20" spans="1:15" x14ac:dyDescent="0.25">
      <c r="A20" s="40"/>
      <c r="B20" s="41"/>
      <c r="C20" s="42" t="s">
        <v>13</v>
      </c>
      <c r="D20" s="34"/>
      <c r="E20" s="35"/>
      <c r="F20" s="36"/>
      <c r="G20" s="36"/>
      <c r="H20" s="37"/>
      <c r="I20" s="38"/>
      <c r="J20" s="39"/>
      <c r="K20" s="39">
        <f>SUBTOTAL(9,K6:K18)</f>
        <v>558.74999999999989</v>
      </c>
      <c r="L20" s="39">
        <f>SUBTOTAL(9,L6:L18)</f>
        <v>0</v>
      </c>
      <c r="M20" s="39">
        <f>SUBTOTAL(9,M6:M18)</f>
        <v>0</v>
      </c>
      <c r="N20" s="39">
        <f>SUBTOTAL(9,N6:N18)</f>
        <v>8670.3399999999983</v>
      </c>
      <c r="O20" s="35"/>
    </row>
    <row r="21" spans="1:15" x14ac:dyDescent="0.25">
      <c r="A21" s="6"/>
      <c r="B21" s="6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9.75" customHeight="1" x14ac:dyDescent="0.25">
      <c r="A22" s="6"/>
      <c r="B22" s="6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25">
      <c r="A23" s="44" t="s">
        <v>11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</row>
    <row r="24" spans="1:15" hidden="1" x14ac:dyDescent="0.25"/>
    <row r="25" spans="1:15" ht="36" x14ac:dyDescent="0.25">
      <c r="A25" s="2" t="s">
        <v>1</v>
      </c>
      <c r="B25" s="2" t="s">
        <v>20</v>
      </c>
      <c r="C25" s="2" t="s">
        <v>2</v>
      </c>
      <c r="D25" s="2" t="s">
        <v>3</v>
      </c>
      <c r="E25" s="4" t="s">
        <v>4</v>
      </c>
      <c r="F25" s="4" t="s">
        <v>5</v>
      </c>
      <c r="G25" s="4" t="s">
        <v>6</v>
      </c>
      <c r="H25" s="4" t="s">
        <v>7</v>
      </c>
      <c r="I25" s="4" t="s">
        <v>8</v>
      </c>
      <c r="J25" s="4" t="s">
        <v>16</v>
      </c>
      <c r="K25" s="4" t="s">
        <v>17</v>
      </c>
      <c r="L25" s="4" t="s">
        <v>18</v>
      </c>
      <c r="M25" s="4" t="s">
        <v>19</v>
      </c>
      <c r="N25" s="5" t="s">
        <v>9</v>
      </c>
      <c r="O25" s="3" t="s">
        <v>12</v>
      </c>
    </row>
    <row r="26" spans="1:15" ht="22.5" outlineLevel="2" x14ac:dyDescent="0.25">
      <c r="A26" s="25">
        <v>72</v>
      </c>
      <c r="B26" s="26">
        <v>44789</v>
      </c>
      <c r="C26" s="27" t="s">
        <v>214</v>
      </c>
      <c r="D26" s="28" t="s">
        <v>43</v>
      </c>
      <c r="E26" s="29" t="s">
        <v>215</v>
      </c>
      <c r="F26" s="30">
        <v>44805.413194444445</v>
      </c>
      <c r="G26" s="30">
        <v>44806.510416666664</v>
      </c>
      <c r="H26" s="31" t="s">
        <v>27</v>
      </c>
      <c r="I26" s="32" t="s">
        <v>216</v>
      </c>
      <c r="J26" s="33">
        <v>2089.9699999999998</v>
      </c>
      <c r="K26" s="33">
        <v>73.209999999999994</v>
      </c>
      <c r="L26" s="33"/>
      <c r="M26" s="33"/>
      <c r="N26" s="33">
        <v>2163.1799999999998</v>
      </c>
      <c r="O26" s="29" t="s">
        <v>217</v>
      </c>
    </row>
    <row r="27" spans="1:15" outlineLevel="1" x14ac:dyDescent="0.25">
      <c r="A27" s="40"/>
      <c r="B27" s="41"/>
      <c r="C27" s="42" t="s">
        <v>289</v>
      </c>
      <c r="D27" s="34"/>
      <c r="E27" s="35"/>
      <c r="F27" s="36"/>
      <c r="G27" s="36"/>
      <c r="H27" s="37"/>
      <c r="I27" s="38"/>
      <c r="J27" s="39"/>
      <c r="K27" s="39">
        <f>SUBTOTAL(9,K26:K26)</f>
        <v>73.209999999999994</v>
      </c>
      <c r="L27" s="39">
        <f>SUBTOTAL(9,L26:L26)</f>
        <v>0</v>
      </c>
      <c r="M27" s="39">
        <f>SUBTOTAL(9,M26:M26)</f>
        <v>0</v>
      </c>
      <c r="N27" s="39">
        <f>SUBTOTAL(9,N26:N26)</f>
        <v>2163.1799999999998</v>
      </c>
      <c r="O27" s="35"/>
    </row>
    <row r="28" spans="1:15" ht="22.5" outlineLevel="2" x14ac:dyDescent="0.25">
      <c r="A28" s="16">
        <v>103</v>
      </c>
      <c r="B28" s="17">
        <v>44798</v>
      </c>
      <c r="C28" s="18" t="s">
        <v>145</v>
      </c>
      <c r="D28" s="19" t="s">
        <v>54</v>
      </c>
      <c r="E28" s="20" t="s">
        <v>271</v>
      </c>
      <c r="F28" s="21">
        <v>44829.423611111109</v>
      </c>
      <c r="G28" s="21" t="s">
        <v>37</v>
      </c>
      <c r="H28" s="22" t="s">
        <v>32</v>
      </c>
      <c r="I28" s="23" t="s">
        <v>272</v>
      </c>
      <c r="J28" s="24">
        <v>299.87</v>
      </c>
      <c r="K28" s="24">
        <v>40.44</v>
      </c>
      <c r="L28" s="24"/>
      <c r="M28" s="24"/>
      <c r="N28" s="24">
        <v>340.31</v>
      </c>
      <c r="O28" s="20" t="s">
        <v>269</v>
      </c>
    </row>
    <row r="29" spans="1:15" ht="22.5" outlineLevel="2" x14ac:dyDescent="0.25">
      <c r="A29" s="16">
        <v>104</v>
      </c>
      <c r="B29" s="17">
        <v>44798</v>
      </c>
      <c r="C29" s="18" t="s">
        <v>145</v>
      </c>
      <c r="D29" s="19" t="s">
        <v>54</v>
      </c>
      <c r="E29" s="20" t="s">
        <v>273</v>
      </c>
      <c r="F29" s="21">
        <v>44832.65625</v>
      </c>
      <c r="G29" s="21" t="s">
        <v>37</v>
      </c>
      <c r="H29" s="22" t="s">
        <v>27</v>
      </c>
      <c r="I29" s="23" t="s">
        <v>274</v>
      </c>
      <c r="J29" s="24">
        <v>246.43</v>
      </c>
      <c r="K29" s="24">
        <v>40.26</v>
      </c>
      <c r="L29" s="24"/>
      <c r="M29" s="24"/>
      <c r="N29" s="24">
        <v>286.69</v>
      </c>
      <c r="O29" s="20" t="s">
        <v>269</v>
      </c>
    </row>
    <row r="30" spans="1:15" outlineLevel="1" x14ac:dyDescent="0.25">
      <c r="A30" s="40"/>
      <c r="B30" s="41"/>
      <c r="C30" s="42" t="s">
        <v>290</v>
      </c>
      <c r="D30" s="34"/>
      <c r="E30" s="35"/>
      <c r="F30" s="36"/>
      <c r="G30" s="36"/>
      <c r="H30" s="37"/>
      <c r="I30" s="38"/>
      <c r="J30" s="39"/>
      <c r="K30" s="39">
        <f>SUBTOTAL(9,K28:K29)</f>
        <v>80.699999999999989</v>
      </c>
      <c r="L30" s="39">
        <f>SUBTOTAL(9,L28:L29)</f>
        <v>0</v>
      </c>
      <c r="M30" s="39">
        <f>SUBTOTAL(9,M28:M29)</f>
        <v>0</v>
      </c>
      <c r="N30" s="39">
        <f>SUBTOTAL(9,N28:N29)</f>
        <v>627</v>
      </c>
      <c r="O30" s="35"/>
    </row>
    <row r="31" spans="1:15" ht="24" outlineLevel="2" x14ac:dyDescent="0.25">
      <c r="A31" s="16">
        <v>64</v>
      </c>
      <c r="B31" s="17">
        <v>44775</v>
      </c>
      <c r="C31" s="18" t="s">
        <v>42</v>
      </c>
      <c r="D31" s="19" t="s">
        <v>43</v>
      </c>
      <c r="E31" s="20" t="s">
        <v>199</v>
      </c>
      <c r="F31" s="21">
        <v>44804.607638888891</v>
      </c>
      <c r="G31" s="21" t="s">
        <v>37</v>
      </c>
      <c r="H31" s="22" t="s">
        <v>32</v>
      </c>
      <c r="I31" s="23" t="s">
        <v>200</v>
      </c>
      <c r="J31" s="24">
        <v>632.16999999999996</v>
      </c>
      <c r="K31" s="24">
        <v>39.93</v>
      </c>
      <c r="L31" s="24"/>
      <c r="M31" s="24"/>
      <c r="N31" s="24">
        <v>672.09999999999991</v>
      </c>
      <c r="O31" s="20" t="s">
        <v>197</v>
      </c>
    </row>
    <row r="32" spans="1:15" ht="24" outlineLevel="2" x14ac:dyDescent="0.25">
      <c r="A32" s="16">
        <v>65</v>
      </c>
      <c r="B32" s="17">
        <v>44775</v>
      </c>
      <c r="C32" s="18" t="s">
        <v>42</v>
      </c>
      <c r="D32" s="19" t="s">
        <v>43</v>
      </c>
      <c r="E32" s="20" t="s">
        <v>201</v>
      </c>
      <c r="F32" s="21">
        <v>44807.430555555555</v>
      </c>
      <c r="G32" s="21" t="s">
        <v>37</v>
      </c>
      <c r="H32" s="22" t="s">
        <v>45</v>
      </c>
      <c r="I32" s="23" t="s">
        <v>202</v>
      </c>
      <c r="J32" s="24">
        <v>1704.14</v>
      </c>
      <c r="K32" s="24">
        <v>32.950000000000003</v>
      </c>
      <c r="L32" s="24"/>
      <c r="M32" s="24"/>
      <c r="N32" s="24">
        <v>1737.0900000000001</v>
      </c>
      <c r="O32" s="20" t="s">
        <v>197</v>
      </c>
    </row>
    <row r="33" spans="1:15" outlineLevel="1" x14ac:dyDescent="0.25">
      <c r="A33" s="40"/>
      <c r="B33" s="41"/>
      <c r="C33" s="42" t="s">
        <v>291</v>
      </c>
      <c r="D33" s="34"/>
      <c r="E33" s="35"/>
      <c r="F33" s="36"/>
      <c r="G33" s="36"/>
      <c r="H33" s="37"/>
      <c r="I33" s="38"/>
      <c r="J33" s="39"/>
      <c r="K33" s="39">
        <f>SUBTOTAL(9,K31:K32)</f>
        <v>72.88</v>
      </c>
      <c r="L33" s="39">
        <f>SUBTOTAL(9,L31:L32)</f>
        <v>0</v>
      </c>
      <c r="M33" s="39">
        <f>SUBTOTAL(9,M31:M32)</f>
        <v>0</v>
      </c>
      <c r="N33" s="39">
        <f>SUBTOTAL(9,N31:N32)</f>
        <v>2409.19</v>
      </c>
      <c r="O33" s="35"/>
    </row>
    <row r="34" spans="1:15" ht="24" outlineLevel="2" x14ac:dyDescent="0.25">
      <c r="A34" s="16">
        <v>107</v>
      </c>
      <c r="B34" s="17">
        <v>44798</v>
      </c>
      <c r="C34" s="18" t="s">
        <v>277</v>
      </c>
      <c r="D34" s="19" t="s">
        <v>43</v>
      </c>
      <c r="E34" s="20" t="s">
        <v>224</v>
      </c>
      <c r="F34" s="21">
        <v>44804.541666666664</v>
      </c>
      <c r="G34" s="21" t="s">
        <v>37</v>
      </c>
      <c r="H34" s="22" t="s">
        <v>45</v>
      </c>
      <c r="I34" s="23" t="s">
        <v>278</v>
      </c>
      <c r="J34" s="24">
        <v>1115.57</v>
      </c>
      <c r="K34" s="24">
        <v>41.58</v>
      </c>
      <c r="L34" s="24"/>
      <c r="M34" s="24"/>
      <c r="N34" s="24">
        <v>1157.1499999999999</v>
      </c>
      <c r="O34" s="20" t="s">
        <v>197</v>
      </c>
    </row>
    <row r="35" spans="1:15" ht="24" outlineLevel="2" x14ac:dyDescent="0.25">
      <c r="A35" s="16">
        <v>108</v>
      </c>
      <c r="B35" s="17">
        <v>44798</v>
      </c>
      <c r="C35" s="18" t="s">
        <v>277</v>
      </c>
      <c r="D35" s="19" t="s">
        <v>43</v>
      </c>
      <c r="E35" s="20" t="s">
        <v>226</v>
      </c>
      <c r="F35" s="21">
        <v>44805.809027777781</v>
      </c>
      <c r="G35" s="21" t="s">
        <v>37</v>
      </c>
      <c r="H35" s="22" t="s">
        <v>32</v>
      </c>
      <c r="I35" s="23" t="s">
        <v>279</v>
      </c>
      <c r="J35" s="24">
        <v>2344.87</v>
      </c>
      <c r="K35" s="24">
        <v>32.950000000000003</v>
      </c>
      <c r="L35" s="24"/>
      <c r="M35" s="24"/>
      <c r="N35" s="24">
        <v>2377.8199999999997</v>
      </c>
      <c r="O35" s="20" t="s">
        <v>197</v>
      </c>
    </row>
    <row r="36" spans="1:15" outlineLevel="1" x14ac:dyDescent="0.25">
      <c r="A36" s="40"/>
      <c r="B36" s="41"/>
      <c r="C36" s="42" t="s">
        <v>292</v>
      </c>
      <c r="D36" s="34"/>
      <c r="E36" s="35"/>
      <c r="F36" s="36"/>
      <c r="G36" s="36"/>
      <c r="H36" s="37"/>
      <c r="I36" s="38"/>
      <c r="J36" s="39"/>
      <c r="K36" s="39">
        <f>SUBTOTAL(9,K34:K35)</f>
        <v>74.53</v>
      </c>
      <c r="L36" s="39">
        <f>SUBTOTAL(9,L34:L35)</f>
        <v>0</v>
      </c>
      <c r="M36" s="39">
        <f>SUBTOTAL(9,M34:M35)</f>
        <v>0</v>
      </c>
      <c r="N36" s="39">
        <f>SUBTOTAL(9,N34:N35)</f>
        <v>3534.9699999999993</v>
      </c>
      <c r="O36" s="35"/>
    </row>
    <row r="37" spans="1:15" ht="24" outlineLevel="2" x14ac:dyDescent="0.25">
      <c r="A37" s="16">
        <v>100</v>
      </c>
      <c r="B37" s="17">
        <v>44798</v>
      </c>
      <c r="C37" s="18" t="s">
        <v>50</v>
      </c>
      <c r="D37" s="19" t="s">
        <v>54</v>
      </c>
      <c r="E37" s="20" t="s">
        <v>104</v>
      </c>
      <c r="F37" s="21">
        <v>44825.232638888891</v>
      </c>
      <c r="G37" s="21">
        <v>44828.375</v>
      </c>
      <c r="H37" s="22" t="s">
        <v>45</v>
      </c>
      <c r="I37" s="23" t="s">
        <v>266</v>
      </c>
      <c r="J37" s="24">
        <v>1495.43</v>
      </c>
      <c r="K37" s="24">
        <v>81.010000000000005</v>
      </c>
      <c r="L37" s="24"/>
      <c r="M37" s="24"/>
      <c r="N37" s="24">
        <v>1576.44</v>
      </c>
      <c r="O37" s="20" t="s">
        <v>267</v>
      </c>
    </row>
    <row r="38" spans="1:15" outlineLevel="1" x14ac:dyDescent="0.25">
      <c r="A38" s="40"/>
      <c r="B38" s="41"/>
      <c r="C38" s="42" t="s">
        <v>293</v>
      </c>
      <c r="D38" s="34"/>
      <c r="E38" s="35"/>
      <c r="F38" s="36"/>
      <c r="G38" s="36"/>
      <c r="H38" s="37"/>
      <c r="I38" s="38"/>
      <c r="J38" s="39"/>
      <c r="K38" s="39">
        <f>SUBTOTAL(9,K37:K37)</f>
        <v>81.010000000000005</v>
      </c>
      <c r="L38" s="39">
        <f>SUBTOTAL(9,L37:L37)</f>
        <v>0</v>
      </c>
      <c r="M38" s="39">
        <f>SUBTOTAL(9,M37:M37)</f>
        <v>0</v>
      </c>
      <c r="N38" s="39">
        <f>SUBTOTAL(9,N37:N37)</f>
        <v>1576.44</v>
      </c>
      <c r="O38" s="35"/>
    </row>
    <row r="39" spans="1:15" ht="22.5" outlineLevel="2" x14ac:dyDescent="0.25">
      <c r="A39" s="16">
        <v>73</v>
      </c>
      <c r="B39" s="17">
        <v>44789</v>
      </c>
      <c r="C39" s="18" t="s">
        <v>58</v>
      </c>
      <c r="D39" s="19" t="s">
        <v>54</v>
      </c>
      <c r="E39" s="20" t="s">
        <v>99</v>
      </c>
      <c r="F39" s="21">
        <v>44804.833333333336</v>
      </c>
      <c r="G39" s="21">
        <v>44807.430555555555</v>
      </c>
      <c r="H39" s="22" t="s">
        <v>45</v>
      </c>
      <c r="I39" s="23" t="s">
        <v>218</v>
      </c>
      <c r="J39" s="24">
        <v>2034</v>
      </c>
      <c r="K39" s="24">
        <v>74.53</v>
      </c>
      <c r="L39" s="24"/>
      <c r="M39" s="24"/>
      <c r="N39" s="24">
        <v>2108.5300000000002</v>
      </c>
      <c r="O39" s="20" t="s">
        <v>197</v>
      </c>
    </row>
    <row r="40" spans="1:15" ht="22.5" outlineLevel="2" x14ac:dyDescent="0.25">
      <c r="A40" s="16">
        <v>101</v>
      </c>
      <c r="B40" s="17">
        <v>44797</v>
      </c>
      <c r="C40" s="18" t="s">
        <v>58</v>
      </c>
      <c r="D40" s="19" t="s">
        <v>54</v>
      </c>
      <c r="E40" s="20" t="s">
        <v>233</v>
      </c>
      <c r="F40" s="21">
        <v>44830.315972222219</v>
      </c>
      <c r="G40" s="21" t="s">
        <v>37</v>
      </c>
      <c r="H40" s="22" t="s">
        <v>27</v>
      </c>
      <c r="I40" s="23" t="s">
        <v>268</v>
      </c>
      <c r="J40" s="24">
        <v>1057.25</v>
      </c>
      <c r="K40" s="24">
        <v>41.58</v>
      </c>
      <c r="L40" s="24"/>
      <c r="M40" s="24"/>
      <c r="N40" s="24">
        <v>1098.83</v>
      </c>
      <c r="O40" s="20" t="s">
        <v>269</v>
      </c>
    </row>
    <row r="41" spans="1:15" ht="22.5" outlineLevel="2" x14ac:dyDescent="0.25">
      <c r="A41" s="25">
        <v>102</v>
      </c>
      <c r="B41" s="26">
        <v>44797</v>
      </c>
      <c r="C41" s="27" t="s">
        <v>58</v>
      </c>
      <c r="D41" s="28" t="s">
        <v>54</v>
      </c>
      <c r="E41" s="29" t="s">
        <v>236</v>
      </c>
      <c r="F41" s="30">
        <v>44833.305555555555</v>
      </c>
      <c r="G41" s="30" t="s">
        <v>37</v>
      </c>
      <c r="H41" s="31" t="s">
        <v>32</v>
      </c>
      <c r="I41" s="32" t="s">
        <v>270</v>
      </c>
      <c r="J41" s="33">
        <v>623.87</v>
      </c>
      <c r="K41" s="33">
        <v>39.93</v>
      </c>
      <c r="L41" s="33"/>
      <c r="M41" s="33"/>
      <c r="N41" s="33">
        <v>663.8</v>
      </c>
      <c r="O41" s="29" t="s">
        <v>269</v>
      </c>
    </row>
    <row r="42" spans="1:15" outlineLevel="1" x14ac:dyDescent="0.25">
      <c r="A42" s="40"/>
      <c r="B42" s="41"/>
      <c r="C42" s="42" t="s">
        <v>294</v>
      </c>
      <c r="D42" s="34"/>
      <c r="E42" s="35"/>
      <c r="F42" s="36"/>
      <c r="G42" s="36"/>
      <c r="H42" s="37"/>
      <c r="I42" s="38"/>
      <c r="J42" s="39"/>
      <c r="K42" s="39">
        <f>SUBTOTAL(9,K39:K41)</f>
        <v>156.04</v>
      </c>
      <c r="L42" s="39">
        <f>SUBTOTAL(9,L39:L41)</f>
        <v>0</v>
      </c>
      <c r="M42" s="39">
        <f>SUBTOTAL(9,M39:M41)</f>
        <v>0</v>
      </c>
      <c r="N42" s="39">
        <f>SUBTOTAL(9,N39:N41)</f>
        <v>3871.16</v>
      </c>
      <c r="O42" s="35"/>
    </row>
    <row r="43" spans="1:15" ht="33.75" outlineLevel="2" x14ac:dyDescent="0.25">
      <c r="A43" s="16">
        <v>88</v>
      </c>
      <c r="B43" s="17">
        <v>44795</v>
      </c>
      <c r="C43" s="18" t="s">
        <v>64</v>
      </c>
      <c r="D43" s="19" t="s">
        <v>54</v>
      </c>
      <c r="E43" s="20" t="s">
        <v>146</v>
      </c>
      <c r="F43" s="21">
        <v>44824.798611111109</v>
      </c>
      <c r="G43" s="21">
        <v>44827.541666666664</v>
      </c>
      <c r="H43" s="22" t="s">
        <v>45</v>
      </c>
      <c r="I43" s="23" t="s">
        <v>247</v>
      </c>
      <c r="J43" s="24">
        <v>2768.29</v>
      </c>
      <c r="K43" s="24">
        <v>79.87</v>
      </c>
      <c r="L43" s="24"/>
      <c r="M43" s="24"/>
      <c r="N43" s="24">
        <v>2848.16</v>
      </c>
      <c r="O43" s="20" t="s">
        <v>320</v>
      </c>
    </row>
    <row r="44" spans="1:15" outlineLevel="1" x14ac:dyDescent="0.25">
      <c r="A44" s="40"/>
      <c r="B44" s="41"/>
      <c r="C44" s="42" t="s">
        <v>295</v>
      </c>
      <c r="D44" s="34"/>
      <c r="E44" s="35"/>
      <c r="F44" s="36"/>
      <c r="G44" s="36"/>
      <c r="H44" s="37"/>
      <c r="I44" s="38"/>
      <c r="J44" s="39"/>
      <c r="K44" s="39">
        <f>SUBTOTAL(9,K43:K43)</f>
        <v>79.87</v>
      </c>
      <c r="L44" s="39">
        <f>SUBTOTAL(9,L43:L43)</f>
        <v>0</v>
      </c>
      <c r="M44" s="39">
        <f>SUBTOTAL(9,M43:M43)</f>
        <v>0</v>
      </c>
      <c r="N44" s="39">
        <f>SUBTOTAL(9,N43:N43)</f>
        <v>2848.16</v>
      </c>
      <c r="O44" s="35"/>
    </row>
    <row r="45" spans="1:15" ht="24" outlineLevel="2" x14ac:dyDescent="0.25">
      <c r="A45" s="16">
        <v>95</v>
      </c>
      <c r="B45" s="17">
        <v>44797</v>
      </c>
      <c r="C45" s="18" t="s">
        <v>255</v>
      </c>
      <c r="D45" s="19" t="s">
        <v>43</v>
      </c>
      <c r="E45" s="20" t="s">
        <v>256</v>
      </c>
      <c r="F45" s="21">
        <v>44805.364583333336</v>
      </c>
      <c r="G45" s="21" t="s">
        <v>37</v>
      </c>
      <c r="H45" s="22" t="s">
        <v>257</v>
      </c>
      <c r="I45" s="23" t="s">
        <v>258</v>
      </c>
      <c r="J45" s="24">
        <v>639</v>
      </c>
      <c r="K45" s="24">
        <v>31.37</v>
      </c>
      <c r="L45" s="24"/>
      <c r="M45" s="24"/>
      <c r="N45" s="24">
        <v>670.37</v>
      </c>
      <c r="O45" s="20" t="s">
        <v>197</v>
      </c>
    </row>
    <row r="46" spans="1:15" ht="24" outlineLevel="2" x14ac:dyDescent="0.25">
      <c r="A46" s="16">
        <v>96</v>
      </c>
      <c r="B46" s="17">
        <v>44797</v>
      </c>
      <c r="C46" s="18" t="s">
        <v>255</v>
      </c>
      <c r="D46" s="19" t="s">
        <v>43</v>
      </c>
      <c r="E46" s="20" t="s">
        <v>259</v>
      </c>
      <c r="F46" s="21">
        <v>44805.708333333336</v>
      </c>
      <c r="G46" s="21" t="s">
        <v>37</v>
      </c>
      <c r="H46" s="22" t="s">
        <v>32</v>
      </c>
      <c r="I46" s="23" t="s">
        <v>260</v>
      </c>
      <c r="J46" s="24">
        <v>647.01</v>
      </c>
      <c r="K46" s="24">
        <v>40.26</v>
      </c>
      <c r="L46" s="24"/>
      <c r="M46" s="24"/>
      <c r="N46" s="24">
        <v>687.27</v>
      </c>
      <c r="O46" s="20" t="s">
        <v>197</v>
      </c>
    </row>
    <row r="47" spans="1:15" ht="24" outlineLevel="2" x14ac:dyDescent="0.25">
      <c r="A47" s="16">
        <v>97</v>
      </c>
      <c r="B47" s="17">
        <v>44797</v>
      </c>
      <c r="C47" s="18" t="s">
        <v>255</v>
      </c>
      <c r="D47" s="19" t="s">
        <v>43</v>
      </c>
      <c r="E47" s="20" t="s">
        <v>226</v>
      </c>
      <c r="F47" s="21">
        <v>44807.197916666664</v>
      </c>
      <c r="G47" s="21" t="s">
        <v>37</v>
      </c>
      <c r="H47" s="22" t="s">
        <v>45</v>
      </c>
      <c r="I47" s="23" t="s">
        <v>261</v>
      </c>
      <c r="J47" s="24">
        <v>769.86</v>
      </c>
      <c r="K47" s="24">
        <v>32.950000000000003</v>
      </c>
      <c r="L47" s="24"/>
      <c r="M47" s="24"/>
      <c r="N47" s="24">
        <v>802.81000000000006</v>
      </c>
      <c r="O47" s="20" t="s">
        <v>197</v>
      </c>
    </row>
    <row r="48" spans="1:15" ht="24" outlineLevel="2" x14ac:dyDescent="0.25">
      <c r="A48" s="25">
        <v>98</v>
      </c>
      <c r="B48" s="26">
        <v>44797</v>
      </c>
      <c r="C48" s="27" t="s">
        <v>255</v>
      </c>
      <c r="D48" s="28" t="s">
        <v>43</v>
      </c>
      <c r="E48" s="29" t="s">
        <v>262</v>
      </c>
      <c r="F48" s="30">
        <v>44807.315972222219</v>
      </c>
      <c r="G48" s="30" t="s">
        <v>37</v>
      </c>
      <c r="H48" s="31" t="s">
        <v>27</v>
      </c>
      <c r="I48" s="32" t="s">
        <v>263</v>
      </c>
      <c r="J48" s="33">
        <v>1057.25</v>
      </c>
      <c r="K48" s="33">
        <v>41.58</v>
      </c>
      <c r="L48" s="33"/>
      <c r="M48" s="33"/>
      <c r="N48" s="33">
        <v>1098.83</v>
      </c>
      <c r="O48" s="29" t="s">
        <v>197</v>
      </c>
    </row>
    <row r="49" spans="1:15" ht="24" outlineLevel="2" x14ac:dyDescent="0.25">
      <c r="A49" s="16">
        <v>99</v>
      </c>
      <c r="B49" s="17">
        <v>44797</v>
      </c>
      <c r="C49" s="18" t="s">
        <v>255</v>
      </c>
      <c r="D49" s="19" t="s">
        <v>43</v>
      </c>
      <c r="E49" s="20" t="s">
        <v>264</v>
      </c>
      <c r="F49" s="21">
        <v>44807.447916666664</v>
      </c>
      <c r="G49" s="21" t="s">
        <v>37</v>
      </c>
      <c r="H49" s="22" t="s">
        <v>257</v>
      </c>
      <c r="I49" s="23" t="s">
        <v>265</v>
      </c>
      <c r="J49" s="24">
        <v>929</v>
      </c>
      <c r="K49" s="24">
        <v>39.93</v>
      </c>
      <c r="L49" s="24"/>
      <c r="M49" s="24"/>
      <c r="N49" s="24">
        <v>968.93</v>
      </c>
      <c r="O49" s="20" t="s">
        <v>197</v>
      </c>
    </row>
    <row r="50" spans="1:15" outlineLevel="1" x14ac:dyDescent="0.25">
      <c r="A50" s="40"/>
      <c r="B50" s="41"/>
      <c r="C50" s="42" t="s">
        <v>296</v>
      </c>
      <c r="D50" s="34"/>
      <c r="E50" s="35"/>
      <c r="F50" s="36"/>
      <c r="G50" s="36"/>
      <c r="H50" s="37"/>
      <c r="I50" s="38"/>
      <c r="J50" s="39"/>
      <c r="K50" s="39">
        <f>SUBTOTAL(9,K45:K49)</f>
        <v>186.09</v>
      </c>
      <c r="L50" s="39">
        <f>SUBTOTAL(9,L45:L49)</f>
        <v>0</v>
      </c>
      <c r="M50" s="39">
        <f>SUBTOTAL(9,M45:M49)</f>
        <v>0</v>
      </c>
      <c r="N50" s="39">
        <f>SUBTOTAL(9,N45:N49)</f>
        <v>4228.21</v>
      </c>
      <c r="O50" s="35"/>
    </row>
    <row r="51" spans="1:15" ht="22.5" outlineLevel="2" x14ac:dyDescent="0.25">
      <c r="A51" s="16">
        <v>84</v>
      </c>
      <c r="B51" s="17">
        <v>44792</v>
      </c>
      <c r="C51" s="18" t="s">
        <v>241</v>
      </c>
      <c r="D51" s="19" t="s">
        <v>43</v>
      </c>
      <c r="E51" s="20" t="s">
        <v>224</v>
      </c>
      <c r="F51" s="21">
        <v>44804.503472222219</v>
      </c>
      <c r="G51" s="21" t="s">
        <v>37</v>
      </c>
      <c r="H51" s="22" t="s">
        <v>32</v>
      </c>
      <c r="I51" s="23" t="s">
        <v>242</v>
      </c>
      <c r="J51" s="24">
        <v>911.2</v>
      </c>
      <c r="K51" s="24">
        <v>41.58</v>
      </c>
      <c r="L51" s="24"/>
      <c r="M51" s="24"/>
      <c r="N51" s="24">
        <v>952.78000000000009</v>
      </c>
      <c r="O51" s="20" t="s">
        <v>197</v>
      </c>
    </row>
    <row r="52" spans="1:15" ht="22.5" outlineLevel="2" x14ac:dyDescent="0.25">
      <c r="A52" s="16">
        <v>85</v>
      </c>
      <c r="B52" s="17">
        <v>44792</v>
      </c>
      <c r="C52" s="18" t="s">
        <v>241</v>
      </c>
      <c r="D52" s="19" t="s">
        <v>43</v>
      </c>
      <c r="E52" s="20" t="s">
        <v>226</v>
      </c>
      <c r="F52" s="21">
        <v>44807.197916666664</v>
      </c>
      <c r="G52" s="21" t="s">
        <v>37</v>
      </c>
      <c r="H52" s="22" t="s">
        <v>45</v>
      </c>
      <c r="I52" s="23" t="s">
        <v>243</v>
      </c>
      <c r="J52" s="24">
        <v>577</v>
      </c>
      <c r="K52" s="24">
        <v>32.950000000000003</v>
      </c>
      <c r="L52" s="24"/>
      <c r="M52" s="24"/>
      <c r="N52" s="24">
        <v>609.95000000000005</v>
      </c>
      <c r="O52" s="20" t="s">
        <v>197</v>
      </c>
    </row>
    <row r="53" spans="1:15" outlineLevel="1" x14ac:dyDescent="0.25">
      <c r="A53" s="40"/>
      <c r="B53" s="41"/>
      <c r="C53" s="42" t="s">
        <v>297</v>
      </c>
      <c r="D53" s="34"/>
      <c r="E53" s="35"/>
      <c r="F53" s="36"/>
      <c r="G53" s="36"/>
      <c r="H53" s="37"/>
      <c r="I53" s="38"/>
      <c r="J53" s="39"/>
      <c r="K53" s="39">
        <f>SUBTOTAL(9,K51:K52)</f>
        <v>74.53</v>
      </c>
      <c r="L53" s="39">
        <f>SUBTOTAL(9,L51:L52)</f>
        <v>0</v>
      </c>
      <c r="M53" s="39">
        <f>SUBTOTAL(9,M51:M52)</f>
        <v>0</v>
      </c>
      <c r="N53" s="39">
        <f>SUBTOTAL(9,N51:N52)</f>
        <v>1562.73</v>
      </c>
      <c r="O53" s="35"/>
    </row>
    <row r="54" spans="1:15" ht="24" outlineLevel="2" x14ac:dyDescent="0.25">
      <c r="A54" s="16">
        <v>82</v>
      </c>
      <c r="B54" s="17">
        <v>44792</v>
      </c>
      <c r="C54" s="18" t="s">
        <v>238</v>
      </c>
      <c r="D54" s="19" t="s">
        <v>54</v>
      </c>
      <c r="E54" s="20" t="s">
        <v>224</v>
      </c>
      <c r="F54" s="21">
        <v>44804.503472222219</v>
      </c>
      <c r="G54" s="21" t="s">
        <v>37</v>
      </c>
      <c r="H54" s="22" t="s">
        <v>32</v>
      </c>
      <c r="I54" s="23" t="s">
        <v>239</v>
      </c>
      <c r="J54" s="24">
        <v>911.2</v>
      </c>
      <c r="K54" s="24">
        <v>41.58</v>
      </c>
      <c r="L54" s="24"/>
      <c r="M54" s="24"/>
      <c r="N54" s="24">
        <v>952.78000000000009</v>
      </c>
      <c r="O54" s="20" t="s">
        <v>197</v>
      </c>
    </row>
    <row r="55" spans="1:15" ht="24" outlineLevel="2" x14ac:dyDescent="0.25">
      <c r="A55" s="25">
        <v>83</v>
      </c>
      <c r="B55" s="26">
        <v>44792</v>
      </c>
      <c r="C55" s="27" t="s">
        <v>238</v>
      </c>
      <c r="D55" s="28" t="s">
        <v>54</v>
      </c>
      <c r="E55" s="29" t="s">
        <v>226</v>
      </c>
      <c r="F55" s="30">
        <v>44807.197916666664</v>
      </c>
      <c r="G55" s="30" t="s">
        <v>37</v>
      </c>
      <c r="H55" s="31" t="s">
        <v>45</v>
      </c>
      <c r="I55" s="32" t="s">
        <v>240</v>
      </c>
      <c r="J55" s="33">
        <v>577</v>
      </c>
      <c r="K55" s="33">
        <v>32.950000000000003</v>
      </c>
      <c r="L55" s="33"/>
      <c r="M55" s="33"/>
      <c r="N55" s="33">
        <v>609.95000000000005</v>
      </c>
      <c r="O55" s="29" t="s">
        <v>197</v>
      </c>
    </row>
    <row r="56" spans="1:15" outlineLevel="1" x14ac:dyDescent="0.25">
      <c r="A56" s="40"/>
      <c r="B56" s="41"/>
      <c r="C56" s="42" t="s">
        <v>298</v>
      </c>
      <c r="D56" s="34"/>
      <c r="E56" s="35"/>
      <c r="F56" s="36"/>
      <c r="G56" s="36"/>
      <c r="H56" s="37"/>
      <c r="I56" s="38"/>
      <c r="J56" s="39"/>
      <c r="K56" s="39">
        <f>SUBTOTAL(9,K54:K55)</f>
        <v>74.53</v>
      </c>
      <c r="L56" s="39">
        <f>SUBTOTAL(9,L54:L55)</f>
        <v>0</v>
      </c>
      <c r="M56" s="39">
        <f>SUBTOTAL(9,M54:M55)</f>
        <v>0</v>
      </c>
      <c r="N56" s="39">
        <f>SUBTOTAL(9,N54:N55)</f>
        <v>1562.73</v>
      </c>
      <c r="O56" s="35"/>
    </row>
    <row r="57" spans="1:15" ht="22.5" outlineLevel="2" x14ac:dyDescent="0.25">
      <c r="A57" s="16">
        <v>87</v>
      </c>
      <c r="B57" s="17">
        <v>44795</v>
      </c>
      <c r="C57" s="18" t="s">
        <v>190</v>
      </c>
      <c r="D57" s="19" t="s">
        <v>54</v>
      </c>
      <c r="E57" s="20" t="s">
        <v>245</v>
      </c>
      <c r="F57" s="21">
        <v>44804.559027777781</v>
      </c>
      <c r="G57" s="21">
        <v>44807.510416666664</v>
      </c>
      <c r="H57" s="22" t="s">
        <v>27</v>
      </c>
      <c r="I57" s="23" t="s">
        <v>246</v>
      </c>
      <c r="J57" s="24">
        <v>4096.5600000000004</v>
      </c>
      <c r="K57" s="24">
        <v>73.17</v>
      </c>
      <c r="L57" s="24"/>
      <c r="M57" s="24"/>
      <c r="N57" s="24">
        <v>4169.7300000000005</v>
      </c>
      <c r="O57" s="20" t="s">
        <v>197</v>
      </c>
    </row>
    <row r="58" spans="1:15" ht="22.5" outlineLevel="2" x14ac:dyDescent="0.25">
      <c r="A58" s="16">
        <v>105</v>
      </c>
      <c r="B58" s="17">
        <v>44797</v>
      </c>
      <c r="C58" s="18" t="s">
        <v>190</v>
      </c>
      <c r="D58" s="19" t="s">
        <v>54</v>
      </c>
      <c r="E58" s="20" t="s">
        <v>271</v>
      </c>
      <c r="F58" s="21">
        <v>44829.423611111109</v>
      </c>
      <c r="G58" s="21" t="s">
        <v>37</v>
      </c>
      <c r="H58" s="22" t="s">
        <v>32</v>
      </c>
      <c r="I58" s="23" t="s">
        <v>275</v>
      </c>
      <c r="J58" s="24">
        <v>299.87</v>
      </c>
      <c r="K58" s="24">
        <v>40.44</v>
      </c>
      <c r="L58" s="24"/>
      <c r="M58" s="24">
        <v>250</v>
      </c>
      <c r="N58" s="24">
        <v>590.30999999999995</v>
      </c>
      <c r="O58" s="20" t="s">
        <v>269</v>
      </c>
    </row>
    <row r="59" spans="1:15" ht="22.5" outlineLevel="2" x14ac:dyDescent="0.25">
      <c r="A59" s="16">
        <v>106</v>
      </c>
      <c r="B59" s="17">
        <v>44797</v>
      </c>
      <c r="C59" s="18" t="s">
        <v>190</v>
      </c>
      <c r="D59" s="19" t="s">
        <v>54</v>
      </c>
      <c r="E59" s="20" t="s">
        <v>236</v>
      </c>
      <c r="F59" s="21">
        <v>44833.6875</v>
      </c>
      <c r="G59" s="21" t="s">
        <v>37</v>
      </c>
      <c r="H59" s="22" t="s">
        <v>32</v>
      </c>
      <c r="I59" s="23" t="s">
        <v>276</v>
      </c>
      <c r="J59" s="24">
        <v>1149.2</v>
      </c>
      <c r="K59" s="24">
        <v>39.93</v>
      </c>
      <c r="L59" s="24"/>
      <c r="M59" s="24"/>
      <c r="N59" s="24">
        <v>1189.1300000000001</v>
      </c>
      <c r="O59" s="20" t="s">
        <v>269</v>
      </c>
    </row>
    <row r="60" spans="1:15" outlineLevel="1" x14ac:dyDescent="0.25">
      <c r="A60" s="40"/>
      <c r="B60" s="41"/>
      <c r="C60" s="42" t="s">
        <v>299</v>
      </c>
      <c r="D60" s="34"/>
      <c r="E60" s="35"/>
      <c r="F60" s="36"/>
      <c r="G60" s="36"/>
      <c r="H60" s="37"/>
      <c r="I60" s="38"/>
      <c r="J60" s="39"/>
      <c r="K60" s="39">
        <f>SUBTOTAL(9,K57:K59)</f>
        <v>153.54</v>
      </c>
      <c r="L60" s="39">
        <f>SUBTOTAL(9,L57:L59)</f>
        <v>0</v>
      </c>
      <c r="M60" s="39">
        <f>SUBTOTAL(9,M57:M59)</f>
        <v>250</v>
      </c>
      <c r="N60" s="39">
        <f>SUBTOTAL(9,N57:N59)</f>
        <v>5949.170000000001</v>
      </c>
      <c r="O60" s="35"/>
    </row>
    <row r="61" spans="1:15" ht="22.5" outlineLevel="2" x14ac:dyDescent="0.25">
      <c r="A61" s="16">
        <v>86</v>
      </c>
      <c r="B61" s="17">
        <v>44795</v>
      </c>
      <c r="C61" s="18" t="s">
        <v>244</v>
      </c>
      <c r="D61" s="19" t="s">
        <v>43</v>
      </c>
      <c r="E61" s="20" t="s">
        <v>245</v>
      </c>
      <c r="F61" s="21">
        <v>44804.559027777781</v>
      </c>
      <c r="G61" s="21">
        <v>44807.510416666664</v>
      </c>
      <c r="H61" s="22" t="s">
        <v>27</v>
      </c>
      <c r="I61" s="23" t="s">
        <v>246</v>
      </c>
      <c r="J61" s="24">
        <v>4096.5600000000004</v>
      </c>
      <c r="K61" s="24">
        <v>73.17</v>
      </c>
      <c r="L61" s="24"/>
      <c r="M61" s="24"/>
      <c r="N61" s="24">
        <v>4169.7300000000005</v>
      </c>
      <c r="O61" s="20" t="s">
        <v>197</v>
      </c>
    </row>
    <row r="62" spans="1:15" outlineLevel="1" x14ac:dyDescent="0.25">
      <c r="A62" s="40"/>
      <c r="B62" s="41"/>
      <c r="C62" s="42" t="s">
        <v>300</v>
      </c>
      <c r="D62" s="34"/>
      <c r="E62" s="35"/>
      <c r="F62" s="36"/>
      <c r="G62" s="36"/>
      <c r="H62" s="37"/>
      <c r="I62" s="38"/>
      <c r="J62" s="39"/>
      <c r="K62" s="39">
        <f>SUBTOTAL(9,K61:K61)</f>
        <v>73.17</v>
      </c>
      <c r="L62" s="39">
        <f>SUBTOTAL(9,L61:L61)</f>
        <v>0</v>
      </c>
      <c r="M62" s="39">
        <f>SUBTOTAL(9,M61:M61)</f>
        <v>0</v>
      </c>
      <c r="N62" s="39">
        <f>SUBTOTAL(9,N61:N61)</f>
        <v>4169.7300000000005</v>
      </c>
      <c r="O62" s="35"/>
    </row>
    <row r="63" spans="1:15" ht="22.5" outlineLevel="2" x14ac:dyDescent="0.25">
      <c r="A63" s="16">
        <v>66</v>
      </c>
      <c r="B63" s="17">
        <v>44777</v>
      </c>
      <c r="C63" s="18" t="s">
        <v>71</v>
      </c>
      <c r="D63" s="19" t="s">
        <v>54</v>
      </c>
      <c r="E63" s="20" t="s">
        <v>72</v>
      </c>
      <c r="F63" s="21">
        <v>44787.458333333336</v>
      </c>
      <c r="G63" s="21" t="s">
        <v>37</v>
      </c>
      <c r="H63" s="22" t="s">
        <v>45</v>
      </c>
      <c r="I63" s="23" t="s">
        <v>203</v>
      </c>
      <c r="J63" s="24">
        <v>922.71</v>
      </c>
      <c r="K63" s="24">
        <v>32.950000000000003</v>
      </c>
      <c r="L63" s="24"/>
      <c r="M63" s="24"/>
      <c r="N63" s="24">
        <v>955.66000000000008</v>
      </c>
      <c r="O63" s="20" t="s">
        <v>204</v>
      </c>
    </row>
    <row r="64" spans="1:15" ht="22.5" outlineLevel="2" x14ac:dyDescent="0.25">
      <c r="A64" s="16">
        <v>67</v>
      </c>
      <c r="B64" s="17">
        <v>44777</v>
      </c>
      <c r="C64" s="18" t="s">
        <v>71</v>
      </c>
      <c r="D64" s="19" t="s">
        <v>54</v>
      </c>
      <c r="E64" s="20" t="s">
        <v>205</v>
      </c>
      <c r="F64" s="21">
        <v>44789.541666666664</v>
      </c>
      <c r="G64" s="21">
        <v>44792.454861111109</v>
      </c>
      <c r="H64" s="22" t="s">
        <v>27</v>
      </c>
      <c r="I64" s="23" t="s">
        <v>206</v>
      </c>
      <c r="J64" s="24">
        <v>3872.32</v>
      </c>
      <c r="K64" s="24">
        <v>75.91</v>
      </c>
      <c r="L64" s="24"/>
      <c r="M64" s="24"/>
      <c r="N64" s="24">
        <v>3948.23</v>
      </c>
      <c r="O64" s="20" t="s">
        <v>177</v>
      </c>
    </row>
    <row r="65" spans="1:15" outlineLevel="1" x14ac:dyDescent="0.25">
      <c r="A65" s="40"/>
      <c r="B65" s="41"/>
      <c r="C65" s="42" t="s">
        <v>301</v>
      </c>
      <c r="D65" s="34"/>
      <c r="E65" s="35"/>
      <c r="F65" s="36"/>
      <c r="G65" s="36"/>
      <c r="H65" s="37"/>
      <c r="I65" s="38"/>
      <c r="J65" s="39"/>
      <c r="K65" s="39">
        <f>SUBTOTAL(9,K63:K64)</f>
        <v>108.86</v>
      </c>
      <c r="L65" s="39">
        <f>SUBTOTAL(9,L63:L64)</f>
        <v>0</v>
      </c>
      <c r="M65" s="39">
        <f>SUBTOTAL(9,M63:M64)</f>
        <v>0</v>
      </c>
      <c r="N65" s="39">
        <f>SUBTOTAL(9,N63:N64)</f>
        <v>4903.8900000000003</v>
      </c>
      <c r="O65" s="35"/>
    </row>
    <row r="66" spans="1:15" ht="24" outlineLevel="2" x14ac:dyDescent="0.25">
      <c r="A66" s="16">
        <v>80</v>
      </c>
      <c r="B66" s="17">
        <v>44792</v>
      </c>
      <c r="C66" s="18" t="s">
        <v>92</v>
      </c>
      <c r="D66" s="19" t="s">
        <v>54</v>
      </c>
      <c r="E66" s="20" t="s">
        <v>233</v>
      </c>
      <c r="F66" s="21">
        <v>44823.642361111109</v>
      </c>
      <c r="G66" s="21" t="s">
        <v>37</v>
      </c>
      <c r="H66" s="22" t="s">
        <v>27</v>
      </c>
      <c r="I66" s="23" t="s">
        <v>234</v>
      </c>
      <c r="J66" s="24">
        <v>981.2</v>
      </c>
      <c r="K66" s="24">
        <v>41.58</v>
      </c>
      <c r="L66" s="24"/>
      <c r="M66" s="24"/>
      <c r="N66" s="24">
        <v>1022.7800000000001</v>
      </c>
      <c r="O66" s="20" t="s">
        <v>235</v>
      </c>
    </row>
    <row r="67" spans="1:15" ht="24" outlineLevel="2" x14ac:dyDescent="0.25">
      <c r="A67" s="16">
        <v>81</v>
      </c>
      <c r="B67" s="17">
        <v>44792</v>
      </c>
      <c r="C67" s="18" t="s">
        <v>92</v>
      </c>
      <c r="D67" s="19" t="s">
        <v>54</v>
      </c>
      <c r="E67" s="20" t="s">
        <v>236</v>
      </c>
      <c r="F67" s="21">
        <v>44826.586805555555</v>
      </c>
      <c r="G67" s="21" t="s">
        <v>37</v>
      </c>
      <c r="H67" s="22" t="s">
        <v>32</v>
      </c>
      <c r="I67" s="23" t="s">
        <v>237</v>
      </c>
      <c r="J67" s="24">
        <v>623.87</v>
      </c>
      <c r="K67" s="24">
        <v>39.93</v>
      </c>
      <c r="L67" s="24"/>
      <c r="M67" s="24"/>
      <c r="N67" s="24">
        <v>663.8</v>
      </c>
      <c r="O67" s="20" t="s">
        <v>235</v>
      </c>
    </row>
    <row r="68" spans="1:15" ht="24" outlineLevel="2" x14ac:dyDescent="0.25">
      <c r="A68" s="16">
        <v>93</v>
      </c>
      <c r="B68" s="17">
        <v>44796</v>
      </c>
      <c r="C68" s="18" t="s">
        <v>92</v>
      </c>
      <c r="D68" s="19" t="s">
        <v>54</v>
      </c>
      <c r="E68" s="20" t="s">
        <v>250</v>
      </c>
      <c r="F68" s="21">
        <v>44880.423611111109</v>
      </c>
      <c r="G68" s="21" t="s">
        <v>37</v>
      </c>
      <c r="H68" s="22" t="s">
        <v>45</v>
      </c>
      <c r="I68" s="23" t="s">
        <v>251</v>
      </c>
      <c r="J68" s="24">
        <v>737</v>
      </c>
      <c r="K68" s="24">
        <v>41.58</v>
      </c>
      <c r="L68" s="24"/>
      <c r="M68" s="24"/>
      <c r="N68" s="24">
        <v>778.58</v>
      </c>
      <c r="O68" s="20" t="s">
        <v>252</v>
      </c>
    </row>
    <row r="69" spans="1:15" ht="24" outlineLevel="2" x14ac:dyDescent="0.25">
      <c r="A69" s="25">
        <v>94</v>
      </c>
      <c r="B69" s="26">
        <v>44796</v>
      </c>
      <c r="C69" s="27" t="s">
        <v>92</v>
      </c>
      <c r="D69" s="28" t="s">
        <v>54</v>
      </c>
      <c r="E69" s="29" t="s">
        <v>253</v>
      </c>
      <c r="F69" s="30">
        <v>44882.253472222219</v>
      </c>
      <c r="G69" s="30" t="s">
        <v>37</v>
      </c>
      <c r="H69" s="31" t="s">
        <v>27</v>
      </c>
      <c r="I69" s="32" t="s">
        <v>254</v>
      </c>
      <c r="J69" s="33">
        <v>368</v>
      </c>
      <c r="K69" s="33">
        <v>41.05</v>
      </c>
      <c r="L69" s="33"/>
      <c r="M69" s="33"/>
      <c r="N69" s="33">
        <v>409.05</v>
      </c>
      <c r="O69" s="29" t="s">
        <v>252</v>
      </c>
    </row>
    <row r="70" spans="1:15" outlineLevel="1" x14ac:dyDescent="0.25">
      <c r="A70" s="40"/>
      <c r="B70" s="41"/>
      <c r="C70" s="42" t="s">
        <v>302</v>
      </c>
      <c r="D70" s="34"/>
      <c r="E70" s="35"/>
      <c r="F70" s="36"/>
      <c r="G70" s="36"/>
      <c r="H70" s="37"/>
      <c r="I70" s="38"/>
      <c r="J70" s="39"/>
      <c r="K70" s="39">
        <f>SUBTOTAL(9,K66:K69)</f>
        <v>164.14</v>
      </c>
      <c r="L70" s="39">
        <f>SUBTOTAL(9,L66:L69)</f>
        <v>0</v>
      </c>
      <c r="M70" s="39">
        <f>SUBTOTAL(9,M66:M69)</f>
        <v>0</v>
      </c>
      <c r="N70" s="39">
        <f>SUBTOTAL(9,N66:N69)</f>
        <v>2874.21</v>
      </c>
      <c r="O70" s="35"/>
    </row>
    <row r="71" spans="1:15" ht="22.5" outlineLevel="2" x14ac:dyDescent="0.25">
      <c r="A71" s="16">
        <v>76</v>
      </c>
      <c r="B71" s="17">
        <v>44790</v>
      </c>
      <c r="C71" s="18" t="s">
        <v>223</v>
      </c>
      <c r="D71" s="19" t="s">
        <v>43</v>
      </c>
      <c r="E71" s="20" t="s">
        <v>224</v>
      </c>
      <c r="F71" s="21">
        <v>44804.541666666664</v>
      </c>
      <c r="G71" s="21" t="s">
        <v>37</v>
      </c>
      <c r="H71" s="22" t="s">
        <v>81</v>
      </c>
      <c r="I71" s="23" t="s">
        <v>225</v>
      </c>
      <c r="J71" s="24">
        <v>834.14</v>
      </c>
      <c r="K71" s="24">
        <v>41.58</v>
      </c>
      <c r="L71" s="24"/>
      <c r="M71" s="24"/>
      <c r="N71" s="24">
        <v>875.72</v>
      </c>
      <c r="O71" s="20" t="s">
        <v>197</v>
      </c>
    </row>
    <row r="72" spans="1:15" ht="22.5" outlineLevel="2" x14ac:dyDescent="0.25">
      <c r="A72" s="16">
        <v>77</v>
      </c>
      <c r="B72" s="17">
        <v>44790</v>
      </c>
      <c r="C72" s="18" t="s">
        <v>223</v>
      </c>
      <c r="D72" s="19" t="s">
        <v>43</v>
      </c>
      <c r="E72" s="20" t="s">
        <v>226</v>
      </c>
      <c r="F72" s="21">
        <v>44806.809027777781</v>
      </c>
      <c r="G72" s="21" t="s">
        <v>37</v>
      </c>
      <c r="H72" s="22" t="s">
        <v>32</v>
      </c>
      <c r="I72" s="23" t="s">
        <v>227</v>
      </c>
      <c r="J72" s="24">
        <v>1239.8699999999999</v>
      </c>
      <c r="K72" s="24">
        <v>32.950000000000003</v>
      </c>
      <c r="L72" s="24"/>
      <c r="M72" s="24"/>
      <c r="N72" s="24">
        <v>1272.82</v>
      </c>
      <c r="O72" s="20" t="s">
        <v>197</v>
      </c>
    </row>
    <row r="73" spans="1:15" outlineLevel="1" x14ac:dyDescent="0.25">
      <c r="A73" s="40"/>
      <c r="B73" s="41"/>
      <c r="C73" s="42" t="s">
        <v>303</v>
      </c>
      <c r="D73" s="34"/>
      <c r="E73" s="35"/>
      <c r="F73" s="36"/>
      <c r="G73" s="36"/>
      <c r="H73" s="37"/>
      <c r="I73" s="38"/>
      <c r="J73" s="39"/>
      <c r="K73" s="39">
        <f>SUBTOTAL(9,K71:K72)</f>
        <v>74.53</v>
      </c>
      <c r="L73" s="39">
        <f>SUBTOTAL(9,L71:L72)</f>
        <v>0</v>
      </c>
      <c r="M73" s="39">
        <f>SUBTOTAL(9,M71:M72)</f>
        <v>0</v>
      </c>
      <c r="N73" s="39">
        <f>SUBTOTAL(9,N71:N72)</f>
        <v>2148.54</v>
      </c>
      <c r="O73" s="35"/>
    </row>
    <row r="74" spans="1:15" ht="22.5" outlineLevel="2" x14ac:dyDescent="0.25">
      <c r="A74" s="16">
        <v>90</v>
      </c>
      <c r="B74" s="17">
        <v>44796</v>
      </c>
      <c r="C74" s="18" t="s">
        <v>107</v>
      </c>
      <c r="D74" s="19" t="s">
        <v>54</v>
      </c>
      <c r="E74" s="20" t="s">
        <v>224</v>
      </c>
      <c r="F74" s="21">
        <v>44804.503472222219</v>
      </c>
      <c r="G74" s="21" t="s">
        <v>37</v>
      </c>
      <c r="H74" s="22" t="s">
        <v>32</v>
      </c>
      <c r="I74" s="23" t="s">
        <v>248</v>
      </c>
      <c r="J74" s="24">
        <v>1047.2</v>
      </c>
      <c r="K74" s="24">
        <v>41.58</v>
      </c>
      <c r="L74" s="24"/>
      <c r="M74" s="24"/>
      <c r="N74" s="24">
        <v>1088.78</v>
      </c>
      <c r="O74" s="20" t="s">
        <v>197</v>
      </c>
    </row>
    <row r="75" spans="1:15" ht="22.5" outlineLevel="2" x14ac:dyDescent="0.25">
      <c r="A75" s="16">
        <v>92</v>
      </c>
      <c r="B75" s="17">
        <v>44796</v>
      </c>
      <c r="C75" s="18" t="s">
        <v>107</v>
      </c>
      <c r="D75" s="19" t="s">
        <v>54</v>
      </c>
      <c r="E75" s="20" t="s">
        <v>226</v>
      </c>
      <c r="F75" s="21">
        <v>44807.430555555555</v>
      </c>
      <c r="G75" s="21" t="s">
        <v>37</v>
      </c>
      <c r="H75" s="22" t="s">
        <v>81</v>
      </c>
      <c r="I75" s="23" t="s">
        <v>249</v>
      </c>
      <c r="J75" s="24">
        <v>1699.86</v>
      </c>
      <c r="K75" s="24">
        <v>32.950000000000003</v>
      </c>
      <c r="L75" s="24"/>
      <c r="M75" s="24"/>
      <c r="N75" s="24">
        <v>1732.81</v>
      </c>
      <c r="O75" s="20" t="s">
        <v>197</v>
      </c>
    </row>
    <row r="76" spans="1:15" ht="22.5" outlineLevel="2" x14ac:dyDescent="0.25">
      <c r="A76" s="25">
        <v>109</v>
      </c>
      <c r="B76" s="26">
        <v>44803</v>
      </c>
      <c r="C76" s="27" t="s">
        <v>107</v>
      </c>
      <c r="D76" s="28" t="s">
        <v>54</v>
      </c>
      <c r="E76" s="29" t="s">
        <v>104</v>
      </c>
      <c r="F76" s="30">
        <v>44824.659722222219</v>
      </c>
      <c r="G76" s="30">
        <v>44828.340277777781</v>
      </c>
      <c r="H76" s="31" t="s">
        <v>32</v>
      </c>
      <c r="I76" s="32" t="s">
        <v>280</v>
      </c>
      <c r="J76" s="33">
        <v>1486.93</v>
      </c>
      <c r="K76" s="33">
        <v>81.010000000000005</v>
      </c>
      <c r="L76" s="33"/>
      <c r="M76" s="33"/>
      <c r="N76" s="33">
        <v>1567.94</v>
      </c>
      <c r="O76" s="29" t="s">
        <v>267</v>
      </c>
    </row>
    <row r="77" spans="1:15" outlineLevel="1" x14ac:dyDescent="0.25">
      <c r="A77" s="40"/>
      <c r="B77" s="41"/>
      <c r="C77" s="42" t="s">
        <v>304</v>
      </c>
      <c r="D77" s="34"/>
      <c r="E77" s="35"/>
      <c r="F77" s="36"/>
      <c r="G77" s="36"/>
      <c r="H77" s="37"/>
      <c r="I77" s="38"/>
      <c r="J77" s="39"/>
      <c r="K77" s="39">
        <f>SUBTOTAL(9,K74:K76)</f>
        <v>155.54000000000002</v>
      </c>
      <c r="L77" s="39">
        <f>SUBTOTAL(9,L74:L76)</f>
        <v>0</v>
      </c>
      <c r="M77" s="39">
        <f>SUBTOTAL(9,M74:M76)</f>
        <v>0</v>
      </c>
      <c r="N77" s="39">
        <f>SUBTOTAL(9,N74:N76)</f>
        <v>4389.5300000000007</v>
      </c>
      <c r="O77" s="35"/>
    </row>
    <row r="78" spans="1:15" ht="22.5" outlineLevel="2" x14ac:dyDescent="0.25">
      <c r="A78" s="16">
        <v>68</v>
      </c>
      <c r="B78" s="17">
        <v>44784</v>
      </c>
      <c r="C78" s="18" t="s">
        <v>114</v>
      </c>
      <c r="D78" s="19" t="s">
        <v>54</v>
      </c>
      <c r="E78" s="20" t="s">
        <v>72</v>
      </c>
      <c r="F78" s="21">
        <v>44787.510416666664</v>
      </c>
      <c r="G78" s="21" t="s">
        <v>37</v>
      </c>
      <c r="H78" s="22" t="s">
        <v>27</v>
      </c>
      <c r="I78" s="23" t="s">
        <v>207</v>
      </c>
      <c r="J78" s="24">
        <v>2215.23</v>
      </c>
      <c r="K78" s="24">
        <v>32.950000000000003</v>
      </c>
      <c r="L78" s="24"/>
      <c r="M78" s="24"/>
      <c r="N78" s="24">
        <v>2248.1799999999998</v>
      </c>
      <c r="O78" s="20" t="s">
        <v>204</v>
      </c>
    </row>
    <row r="79" spans="1:15" ht="22.5" outlineLevel="2" x14ac:dyDescent="0.25">
      <c r="A79" s="16">
        <v>69</v>
      </c>
      <c r="B79" s="17">
        <v>44784</v>
      </c>
      <c r="C79" s="18" t="s">
        <v>114</v>
      </c>
      <c r="D79" s="19" t="s">
        <v>54</v>
      </c>
      <c r="E79" s="20" t="s">
        <v>75</v>
      </c>
      <c r="F79" s="21">
        <v>44789.243055555555</v>
      </c>
      <c r="G79" s="21" t="s">
        <v>37</v>
      </c>
      <c r="H79" s="22" t="s">
        <v>45</v>
      </c>
      <c r="I79" s="23" t="s">
        <v>208</v>
      </c>
      <c r="J79" s="24">
        <v>1698.43</v>
      </c>
      <c r="K79" s="24">
        <v>41.58</v>
      </c>
      <c r="L79" s="24"/>
      <c r="M79" s="24"/>
      <c r="N79" s="24">
        <v>1740.01</v>
      </c>
      <c r="O79" s="20" t="s">
        <v>204</v>
      </c>
    </row>
    <row r="80" spans="1:15" outlineLevel="1" x14ac:dyDescent="0.25">
      <c r="A80" s="40"/>
      <c r="B80" s="41"/>
      <c r="C80" s="42" t="s">
        <v>305</v>
      </c>
      <c r="D80" s="34"/>
      <c r="E80" s="35"/>
      <c r="F80" s="36"/>
      <c r="G80" s="36"/>
      <c r="H80" s="37"/>
      <c r="I80" s="38"/>
      <c r="J80" s="39"/>
      <c r="K80" s="39">
        <f>SUBTOTAL(9,K78:K79)</f>
        <v>74.53</v>
      </c>
      <c r="L80" s="39">
        <f>SUBTOTAL(9,L78:L79)</f>
        <v>0</v>
      </c>
      <c r="M80" s="39">
        <f>SUBTOTAL(9,M78:M79)</f>
        <v>0</v>
      </c>
      <c r="N80" s="39">
        <f>SUBTOTAL(9,N78:N79)</f>
        <v>3988.1899999999996</v>
      </c>
      <c r="O80" s="35"/>
    </row>
    <row r="81" spans="1:15" ht="22.5" outlineLevel="2" x14ac:dyDescent="0.25">
      <c r="A81" s="16">
        <v>89</v>
      </c>
      <c r="B81" s="17">
        <v>44796</v>
      </c>
      <c r="C81" s="18" t="s">
        <v>116</v>
      </c>
      <c r="D81" s="19" t="s">
        <v>54</v>
      </c>
      <c r="E81" s="20" t="s">
        <v>224</v>
      </c>
      <c r="F81" s="21">
        <v>44804.503472222219</v>
      </c>
      <c r="G81" s="21" t="s">
        <v>37</v>
      </c>
      <c r="H81" s="22" t="s">
        <v>32</v>
      </c>
      <c r="I81" s="23" t="s">
        <v>248</v>
      </c>
      <c r="J81" s="24">
        <v>1047.2</v>
      </c>
      <c r="K81" s="24">
        <v>41.58</v>
      </c>
      <c r="L81" s="24"/>
      <c r="M81" s="24"/>
      <c r="N81" s="24">
        <v>1088.78</v>
      </c>
      <c r="O81" s="20" t="s">
        <v>197</v>
      </c>
    </row>
    <row r="82" spans="1:15" ht="22.5" outlineLevel="2" x14ac:dyDescent="0.25">
      <c r="A82" s="16">
        <v>91</v>
      </c>
      <c r="B82" s="17">
        <v>44796</v>
      </c>
      <c r="C82" s="18" t="s">
        <v>116</v>
      </c>
      <c r="D82" s="19" t="s">
        <v>54</v>
      </c>
      <c r="E82" s="20" t="s">
        <v>226</v>
      </c>
      <c r="F82" s="21">
        <v>44807.430555555555</v>
      </c>
      <c r="G82" s="21" t="s">
        <v>37</v>
      </c>
      <c r="H82" s="22" t="s">
        <v>45</v>
      </c>
      <c r="I82" s="23" t="s">
        <v>249</v>
      </c>
      <c r="J82" s="24">
        <v>1699.86</v>
      </c>
      <c r="K82" s="24">
        <v>32.950000000000003</v>
      </c>
      <c r="L82" s="24"/>
      <c r="M82" s="24"/>
      <c r="N82" s="24">
        <v>1732.81</v>
      </c>
      <c r="O82" s="20" t="s">
        <v>197</v>
      </c>
    </row>
    <row r="83" spans="1:15" outlineLevel="1" x14ac:dyDescent="0.25">
      <c r="A83" s="40"/>
      <c r="B83" s="41"/>
      <c r="C83" s="42" t="s">
        <v>306</v>
      </c>
      <c r="D83" s="34"/>
      <c r="E83" s="35"/>
      <c r="F83" s="36"/>
      <c r="G83" s="36"/>
      <c r="H83" s="37"/>
      <c r="I83" s="38"/>
      <c r="J83" s="39"/>
      <c r="K83" s="39">
        <f>SUBTOTAL(9,K81:K82)</f>
        <v>74.53</v>
      </c>
      <c r="L83" s="39">
        <f>SUBTOTAL(9,L81:L82)</f>
        <v>0</v>
      </c>
      <c r="M83" s="39">
        <f>SUBTOTAL(9,M81:M82)</f>
        <v>0</v>
      </c>
      <c r="N83" s="39">
        <f>SUBTOTAL(9,N81:N82)</f>
        <v>2821.59</v>
      </c>
      <c r="O83" s="35"/>
    </row>
    <row r="84" spans="1:15" x14ac:dyDescent="0.25">
      <c r="A84" s="40"/>
      <c r="B84" s="41"/>
      <c r="C84" s="42" t="s">
        <v>14</v>
      </c>
      <c r="D84" s="34"/>
      <c r="E84" s="35"/>
      <c r="F84" s="36"/>
      <c r="G84" s="36"/>
      <c r="H84" s="37"/>
      <c r="I84" s="38"/>
      <c r="J84" s="39"/>
      <c r="K84" s="39">
        <f>SUBTOTAL(9,K26:K82)</f>
        <v>1832.2300000000002</v>
      </c>
      <c r="L84" s="39">
        <f>SUBTOTAL(9,L26:L82)</f>
        <v>0</v>
      </c>
      <c r="M84" s="39">
        <f>SUBTOTAL(9,M26:M82)</f>
        <v>250</v>
      </c>
      <c r="N84" s="39">
        <f>SUBTOTAL(9,N26:N82)</f>
        <v>55628.62000000001</v>
      </c>
      <c r="O84" s="35"/>
    </row>
    <row r="86" spans="1:15" x14ac:dyDescent="0.25">
      <c r="A86" s="43" t="s">
        <v>281</v>
      </c>
      <c r="B86" s="43"/>
      <c r="C86" s="43"/>
      <c r="D86" s="43"/>
      <c r="E86" s="43"/>
      <c r="F86" s="43"/>
    </row>
    <row r="87" spans="1:15" x14ac:dyDescent="0.25">
      <c r="A87" s="9"/>
      <c r="B87" s="15"/>
      <c r="C87" s="10"/>
      <c r="D87" s="10"/>
      <c r="E87" s="11" t="s">
        <v>13</v>
      </c>
      <c r="F87" s="12">
        <f>N20</f>
        <v>8670.3399999999983</v>
      </c>
    </row>
    <row r="88" spans="1:15" x14ac:dyDescent="0.25">
      <c r="A88" s="9"/>
      <c r="B88" s="15"/>
      <c r="C88" s="10"/>
      <c r="D88" s="10"/>
      <c r="E88" s="11" t="s">
        <v>14</v>
      </c>
      <c r="F88" s="12">
        <f>N84</f>
        <v>55628.62000000001</v>
      </c>
    </row>
    <row r="89" spans="1:15" x14ac:dyDescent="0.25">
      <c r="A89" s="9"/>
      <c r="B89" s="15"/>
      <c r="C89" s="10"/>
      <c r="D89" s="10"/>
      <c r="E89" s="11" t="s">
        <v>15</v>
      </c>
      <c r="F89" s="12">
        <f>SUM(F87:F88)</f>
        <v>64298.960000000006</v>
      </c>
    </row>
    <row r="91" spans="1:15" x14ac:dyDescent="0.25">
      <c r="A91" s="13" t="s">
        <v>23</v>
      </c>
      <c r="B91" s="13"/>
    </row>
  </sheetData>
  <sortState ref="A19:O58">
    <sortCondition ref="C18"/>
  </sortState>
  <mergeCells count="4">
    <mergeCell ref="A2:O2"/>
    <mergeCell ref="A3:O3"/>
    <mergeCell ref="A23:O23"/>
    <mergeCell ref="A86:F86"/>
  </mergeCells>
  <conditionalFormatting sqref="A21:M22">
    <cfRule type="expression" dxfId="10" priority="13">
      <formula>OR(#REF!="",AND(#REF!&lt;&gt;"",#REF!=""))</formula>
    </cfRule>
  </conditionalFormatting>
  <conditionalFormatting sqref="A21:M22">
    <cfRule type="expression" priority="14">
      <formula>OR(#REF!="",AND(#REF!&lt;&gt;"",#REF!=""))</formula>
    </cfRule>
  </conditionalFormatting>
  <conditionalFormatting sqref="O21:O22">
    <cfRule type="expression" dxfId="9" priority="11">
      <formula>OR(#REF!="",AND(#REF!&lt;&gt;"",#REF!=""))</formula>
    </cfRule>
  </conditionalFormatting>
  <conditionalFormatting sqref="O21:O22">
    <cfRule type="expression" priority="12">
      <formula>OR(#REF!="",AND(#REF!&lt;&gt;"",#REF!=""))</formula>
    </cfRule>
  </conditionalFormatting>
  <conditionalFormatting sqref="A87:E89">
    <cfRule type="expression" dxfId="8" priority="9">
      <formula>OR(#REF!="",AND(#REF!&lt;&gt;"",#REF!=""))</formula>
    </cfRule>
  </conditionalFormatting>
  <conditionalFormatting sqref="A87:E89">
    <cfRule type="expression" priority="10">
      <formula>OR(#REF!="",AND(#REF!&lt;&gt;"",#REF!=""))</formula>
    </cfRule>
  </conditionalFormatting>
  <conditionalFormatting sqref="F87">
    <cfRule type="expression" dxfId="7" priority="7">
      <formula>OR(#REF!="",AND(#REF!&lt;&gt;"",#REF!=""))</formula>
    </cfRule>
  </conditionalFormatting>
  <conditionalFormatting sqref="F87">
    <cfRule type="expression" priority="8">
      <formula>OR(#REF!="",AND(#REF!&lt;&gt;"",#REF!=""))</formula>
    </cfRule>
  </conditionalFormatting>
  <conditionalFormatting sqref="F88">
    <cfRule type="expression" dxfId="6" priority="5">
      <formula>OR(#REF!="",AND(#REF!&lt;&gt;"",#REF!=""))</formula>
    </cfRule>
  </conditionalFormatting>
  <conditionalFormatting sqref="F88">
    <cfRule type="expression" priority="6">
      <formula>OR(#REF!="",AND(#REF!&lt;&gt;"",#REF!=""))</formula>
    </cfRule>
  </conditionalFormatting>
  <conditionalFormatting sqref="F89">
    <cfRule type="expression" dxfId="5" priority="1">
      <formula>OR(#REF!="",AND(#REF!&lt;&gt;"",#REF!=""))</formula>
    </cfRule>
  </conditionalFormatting>
  <conditionalFormatting sqref="F89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rowBreaks count="2" manualBreakCount="2">
    <brk id="36" max="16383" man="1"/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showGridLines="0" zoomScaleNormal="100" workbookViewId="0">
      <selection activeCell="E9" sqref="E9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57" customHeight="1" x14ac:dyDescent="0.25">
      <c r="E1" s="1"/>
      <c r="F1" s="1"/>
      <c r="G1" s="1"/>
      <c r="H1" s="1"/>
      <c r="I1" s="1"/>
      <c r="N1" s="1"/>
    </row>
    <row r="2" spans="1:15" x14ac:dyDescent="0.25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x14ac:dyDescent="0.25">
      <c r="A3" s="44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16">
        <v>74</v>
      </c>
      <c r="B6" s="17">
        <v>44789</v>
      </c>
      <c r="C6" s="18" t="s">
        <v>219</v>
      </c>
      <c r="D6" s="19" t="s">
        <v>25</v>
      </c>
      <c r="E6" s="20" t="s">
        <v>162</v>
      </c>
      <c r="F6" s="21">
        <v>44818.569444444445</v>
      </c>
      <c r="G6" s="21">
        <v>44821.333333333336</v>
      </c>
      <c r="H6" s="22" t="s">
        <v>32</v>
      </c>
      <c r="I6" s="23" t="s">
        <v>220</v>
      </c>
      <c r="J6" s="24">
        <v>1965.33</v>
      </c>
      <c r="K6" s="24">
        <v>89.81</v>
      </c>
      <c r="L6" s="24"/>
      <c r="M6" s="24"/>
      <c r="N6" s="24">
        <v>2055.14</v>
      </c>
      <c r="O6" s="20" t="s">
        <v>221</v>
      </c>
    </row>
    <row r="7" spans="1:15" outlineLevel="1" x14ac:dyDescent="0.25">
      <c r="A7" s="40"/>
      <c r="B7" s="41"/>
      <c r="C7" s="42" t="s">
        <v>283</v>
      </c>
      <c r="D7" s="34"/>
      <c r="E7" s="35"/>
      <c r="F7" s="36"/>
      <c r="G7" s="36"/>
      <c r="H7" s="37"/>
      <c r="I7" s="38"/>
      <c r="J7" s="39"/>
      <c r="K7" s="39">
        <f>SUBTOTAL(9,K6:K6)</f>
        <v>89.81</v>
      </c>
      <c r="L7" s="39">
        <f>SUBTOTAL(9,L6:L6)</f>
        <v>0</v>
      </c>
      <c r="M7" s="39">
        <f>SUBTOTAL(9,M6:M6)</f>
        <v>0</v>
      </c>
      <c r="N7" s="39">
        <f>SUBTOTAL(9,N6:N6)</f>
        <v>2055.14</v>
      </c>
      <c r="O7" s="35"/>
    </row>
    <row r="8" spans="1:15" ht="22.5" outlineLevel="2" x14ac:dyDescent="0.25">
      <c r="A8" s="16">
        <v>59</v>
      </c>
      <c r="B8" s="17">
        <v>44771</v>
      </c>
      <c r="C8" s="18" t="s">
        <v>187</v>
      </c>
      <c r="D8" s="19" t="s">
        <v>25</v>
      </c>
      <c r="E8" s="20" t="s">
        <v>183</v>
      </c>
      <c r="F8" s="21">
        <v>44790.315972222219</v>
      </c>
      <c r="G8" s="21" t="s">
        <v>37</v>
      </c>
      <c r="H8" s="22" t="s">
        <v>27</v>
      </c>
      <c r="I8" s="23" t="s">
        <v>188</v>
      </c>
      <c r="J8" s="24">
        <v>1027.81</v>
      </c>
      <c r="K8" s="24">
        <v>41.58</v>
      </c>
      <c r="L8" s="24"/>
      <c r="M8" s="24"/>
      <c r="N8" s="24">
        <v>1069.3899999999999</v>
      </c>
      <c r="O8" s="20" t="s">
        <v>177</v>
      </c>
    </row>
    <row r="9" spans="1:15" ht="22.5" outlineLevel="2" x14ac:dyDescent="0.25">
      <c r="A9" s="16">
        <v>60</v>
      </c>
      <c r="B9" s="17">
        <v>44771</v>
      </c>
      <c r="C9" s="18" t="s">
        <v>187</v>
      </c>
      <c r="D9" s="19" t="s">
        <v>25</v>
      </c>
      <c r="E9" s="20" t="s">
        <v>185</v>
      </c>
      <c r="F9" s="21">
        <v>44791.822916666664</v>
      </c>
      <c r="G9" s="21" t="s">
        <v>37</v>
      </c>
      <c r="H9" s="22" t="s">
        <v>32</v>
      </c>
      <c r="I9" s="23" t="s">
        <v>189</v>
      </c>
      <c r="J9" s="24">
        <v>909.78</v>
      </c>
      <c r="K9" s="24">
        <v>34.33</v>
      </c>
      <c r="L9" s="24"/>
      <c r="M9" s="24"/>
      <c r="N9" s="24">
        <v>944.11</v>
      </c>
      <c r="O9" s="20" t="s">
        <v>177</v>
      </c>
    </row>
    <row r="10" spans="1:15" outlineLevel="1" x14ac:dyDescent="0.25">
      <c r="A10" s="40"/>
      <c r="B10" s="41"/>
      <c r="C10" s="42" t="s">
        <v>307</v>
      </c>
      <c r="D10" s="34"/>
      <c r="E10" s="35"/>
      <c r="F10" s="36"/>
      <c r="G10" s="36"/>
      <c r="H10" s="37"/>
      <c r="I10" s="38"/>
      <c r="J10" s="39"/>
      <c r="K10" s="39">
        <f>SUBTOTAL(9,K8:K9)</f>
        <v>75.91</v>
      </c>
      <c r="L10" s="39">
        <f>SUBTOTAL(9,L8:L9)</f>
        <v>0</v>
      </c>
      <c r="M10" s="39">
        <f>SUBTOTAL(9,M8:M9)</f>
        <v>0</v>
      </c>
      <c r="N10" s="39">
        <f>SUBTOTAL(9,N8:N9)</f>
        <v>2013.5</v>
      </c>
      <c r="O10" s="35"/>
    </row>
    <row r="11" spans="1:15" ht="22.5" outlineLevel="2" x14ac:dyDescent="0.25">
      <c r="A11" s="16">
        <v>78</v>
      </c>
      <c r="B11" s="17">
        <v>44790</v>
      </c>
      <c r="C11" s="18" t="s">
        <v>228</v>
      </c>
      <c r="D11" s="19" t="s">
        <v>25</v>
      </c>
      <c r="E11" s="20" t="s">
        <v>99</v>
      </c>
      <c r="F11" s="21">
        <v>44804.833333333336</v>
      </c>
      <c r="G11" s="21">
        <v>44807.197916666664</v>
      </c>
      <c r="H11" s="22" t="s">
        <v>45</v>
      </c>
      <c r="I11" s="23" t="s">
        <v>229</v>
      </c>
      <c r="J11" s="24">
        <v>1496.86</v>
      </c>
      <c r="K11" s="24">
        <v>74.53</v>
      </c>
      <c r="L11" s="24"/>
      <c r="M11" s="24"/>
      <c r="N11" s="24">
        <v>1571.3899999999999</v>
      </c>
      <c r="O11" s="20" t="s">
        <v>197</v>
      </c>
    </row>
    <row r="12" spans="1:15" outlineLevel="1" x14ac:dyDescent="0.25">
      <c r="A12" s="40"/>
      <c r="B12" s="41"/>
      <c r="C12" s="42" t="s">
        <v>284</v>
      </c>
      <c r="D12" s="34"/>
      <c r="E12" s="35"/>
      <c r="F12" s="36"/>
      <c r="G12" s="36"/>
      <c r="H12" s="37"/>
      <c r="I12" s="38"/>
      <c r="J12" s="39"/>
      <c r="K12" s="39">
        <f>SUBTOTAL(9,K11:K11)</f>
        <v>74.53</v>
      </c>
      <c r="L12" s="39">
        <f>SUBTOTAL(9,L11:L11)</f>
        <v>0</v>
      </c>
      <c r="M12" s="39">
        <f>SUBTOTAL(9,M11:M11)</f>
        <v>0</v>
      </c>
      <c r="N12" s="39">
        <f>SUBTOTAL(9,N11:N11)</f>
        <v>1571.3899999999999</v>
      </c>
      <c r="O12" s="35"/>
    </row>
    <row r="13" spans="1:15" ht="22.5" outlineLevel="2" x14ac:dyDescent="0.25">
      <c r="A13" s="16">
        <v>18</v>
      </c>
      <c r="B13" s="17">
        <v>44664</v>
      </c>
      <c r="C13" s="18" t="s">
        <v>24</v>
      </c>
      <c r="D13" s="19" t="s">
        <v>25</v>
      </c>
      <c r="E13" s="20" t="s">
        <v>26</v>
      </c>
      <c r="F13" s="21">
        <v>44706.729166666664</v>
      </c>
      <c r="G13" s="21">
        <v>44709.833333333336</v>
      </c>
      <c r="H13" s="22" t="s">
        <v>27</v>
      </c>
      <c r="I13" s="23" t="s">
        <v>28</v>
      </c>
      <c r="J13" s="24">
        <v>1025.23</v>
      </c>
      <c r="K13" s="24">
        <v>81.510000000000005</v>
      </c>
      <c r="L13" s="24"/>
      <c r="M13" s="24"/>
      <c r="N13" s="24">
        <v>1106.74</v>
      </c>
      <c r="O13" s="20" t="s">
        <v>29</v>
      </c>
    </row>
    <row r="14" spans="1:15" outlineLevel="1" x14ac:dyDescent="0.25">
      <c r="A14" s="40"/>
      <c r="B14" s="41"/>
      <c r="C14" s="42" t="s">
        <v>308</v>
      </c>
      <c r="D14" s="34"/>
      <c r="E14" s="35"/>
      <c r="F14" s="36"/>
      <c r="G14" s="36"/>
      <c r="H14" s="37"/>
      <c r="I14" s="38"/>
      <c r="J14" s="39"/>
      <c r="K14" s="39">
        <f>SUBTOTAL(9,K13:K13)</f>
        <v>81.510000000000005</v>
      </c>
      <c r="L14" s="39">
        <f>SUBTOTAL(9,L13:L13)</f>
        <v>0</v>
      </c>
      <c r="M14" s="39">
        <f>SUBTOTAL(9,M13:M13)</f>
        <v>0</v>
      </c>
      <c r="N14" s="39">
        <f>SUBTOTAL(9,N13:N13)</f>
        <v>1106.74</v>
      </c>
      <c r="O14" s="35"/>
    </row>
    <row r="15" spans="1:15" outlineLevel="2" x14ac:dyDescent="0.25">
      <c r="A15" s="16">
        <v>21</v>
      </c>
      <c r="B15" s="17">
        <v>44677</v>
      </c>
      <c r="C15" s="18" t="s">
        <v>30</v>
      </c>
      <c r="D15" s="19" t="s">
        <v>25</v>
      </c>
      <c r="E15" s="20" t="s">
        <v>31</v>
      </c>
      <c r="F15" s="21">
        <v>44697.21875</v>
      </c>
      <c r="G15" s="21">
        <v>44698.836805555555</v>
      </c>
      <c r="H15" s="22" t="s">
        <v>32</v>
      </c>
      <c r="I15" s="23" t="s">
        <v>33</v>
      </c>
      <c r="J15" s="24">
        <v>2125.89</v>
      </c>
      <c r="K15" s="24">
        <v>83.07</v>
      </c>
      <c r="L15" s="24"/>
      <c r="M15" s="24"/>
      <c r="N15" s="24">
        <v>2208.96</v>
      </c>
      <c r="O15" s="20" t="s">
        <v>34</v>
      </c>
    </row>
    <row r="16" spans="1:15" ht="22.5" outlineLevel="2" x14ac:dyDescent="0.25">
      <c r="A16" s="16">
        <v>75</v>
      </c>
      <c r="B16" s="17">
        <v>44789</v>
      </c>
      <c r="C16" s="18" t="s">
        <v>30</v>
      </c>
      <c r="D16" s="19" t="s">
        <v>25</v>
      </c>
      <c r="E16" s="20" t="s">
        <v>99</v>
      </c>
      <c r="F16" s="21">
        <v>44804.833333333336</v>
      </c>
      <c r="G16" s="21">
        <v>44807.197916666664</v>
      </c>
      <c r="H16" s="22" t="s">
        <v>45</v>
      </c>
      <c r="I16" s="23" t="s">
        <v>222</v>
      </c>
      <c r="J16" s="24">
        <v>1355.43</v>
      </c>
      <c r="K16" s="24">
        <v>74.53</v>
      </c>
      <c r="L16" s="24"/>
      <c r="M16" s="24"/>
      <c r="N16" s="24">
        <v>1429.96</v>
      </c>
      <c r="O16" s="20" t="s">
        <v>197</v>
      </c>
    </row>
    <row r="17" spans="1:15" outlineLevel="1" x14ac:dyDescent="0.25">
      <c r="A17" s="40"/>
      <c r="B17" s="41"/>
      <c r="C17" s="42" t="s">
        <v>285</v>
      </c>
      <c r="D17" s="34"/>
      <c r="E17" s="35"/>
      <c r="F17" s="36"/>
      <c r="G17" s="36"/>
      <c r="H17" s="37"/>
      <c r="I17" s="38"/>
      <c r="J17" s="39"/>
      <c r="K17" s="39">
        <f>SUBTOTAL(9,K15:K16)</f>
        <v>157.6</v>
      </c>
      <c r="L17" s="39">
        <f>SUBTOTAL(9,L15:L16)</f>
        <v>0</v>
      </c>
      <c r="M17" s="39">
        <f>SUBTOTAL(9,M15:M16)</f>
        <v>0</v>
      </c>
      <c r="N17" s="39">
        <f>SUBTOTAL(9,N15:N16)</f>
        <v>3638.92</v>
      </c>
      <c r="O17" s="35"/>
    </row>
    <row r="18" spans="1:15" ht="22.5" outlineLevel="2" x14ac:dyDescent="0.25">
      <c r="A18" s="16">
        <v>63</v>
      </c>
      <c r="B18" s="17">
        <v>44775</v>
      </c>
      <c r="C18" s="18" t="s">
        <v>198</v>
      </c>
      <c r="D18" s="19" t="s">
        <v>25</v>
      </c>
      <c r="E18" s="20" t="s">
        <v>99</v>
      </c>
      <c r="F18" s="21">
        <v>44804.833333333336</v>
      </c>
      <c r="G18" s="21">
        <v>44807.197916666664</v>
      </c>
      <c r="H18" s="22" t="s">
        <v>81</v>
      </c>
      <c r="I18" s="23" t="s">
        <v>196</v>
      </c>
      <c r="J18" s="24">
        <v>664</v>
      </c>
      <c r="K18" s="24">
        <v>74.53</v>
      </c>
      <c r="L18" s="24"/>
      <c r="M18" s="24"/>
      <c r="N18" s="24">
        <v>738.53</v>
      </c>
      <c r="O18" s="20" t="s">
        <v>197</v>
      </c>
    </row>
    <row r="19" spans="1:15" outlineLevel="1" x14ac:dyDescent="0.25">
      <c r="A19" s="40"/>
      <c r="B19" s="41"/>
      <c r="C19" s="42" t="s">
        <v>286</v>
      </c>
      <c r="D19" s="34"/>
      <c r="E19" s="35"/>
      <c r="F19" s="36"/>
      <c r="G19" s="36"/>
      <c r="H19" s="37"/>
      <c r="I19" s="38"/>
      <c r="J19" s="39"/>
      <c r="K19" s="39">
        <f>SUBTOTAL(9,K18:K18)</f>
        <v>74.53</v>
      </c>
      <c r="L19" s="39">
        <f>SUBTOTAL(9,L18:L18)</f>
        <v>0</v>
      </c>
      <c r="M19" s="39">
        <f>SUBTOTAL(9,M18:M18)</f>
        <v>0</v>
      </c>
      <c r="N19" s="39">
        <f>SUBTOTAL(9,N18:N18)</f>
        <v>738.53</v>
      </c>
      <c r="O19" s="35"/>
    </row>
    <row r="20" spans="1:15" outlineLevel="2" x14ac:dyDescent="0.25">
      <c r="A20" s="16">
        <v>22</v>
      </c>
      <c r="B20" s="17">
        <v>44678</v>
      </c>
      <c r="C20" s="18" t="s">
        <v>35</v>
      </c>
      <c r="D20" s="19" t="s">
        <v>25</v>
      </c>
      <c r="E20" s="20" t="s">
        <v>36</v>
      </c>
      <c r="F20" s="21">
        <v>44696.729166666664</v>
      </c>
      <c r="G20" s="21" t="s">
        <v>37</v>
      </c>
      <c r="H20" s="22" t="s">
        <v>32</v>
      </c>
      <c r="I20" s="23" t="s">
        <v>38</v>
      </c>
      <c r="J20" s="24">
        <v>700.28</v>
      </c>
      <c r="K20" s="24">
        <v>39.479999999999997</v>
      </c>
      <c r="L20" s="24"/>
      <c r="M20" s="24"/>
      <c r="N20" s="24">
        <v>739.76</v>
      </c>
      <c r="O20" s="20" t="s">
        <v>34</v>
      </c>
    </row>
    <row r="21" spans="1:15" outlineLevel="2" x14ac:dyDescent="0.25">
      <c r="A21" s="16">
        <v>23</v>
      </c>
      <c r="B21" s="17">
        <v>44678</v>
      </c>
      <c r="C21" s="18" t="s">
        <v>35</v>
      </c>
      <c r="D21" s="19" t="s">
        <v>25</v>
      </c>
      <c r="E21" s="20" t="s">
        <v>39</v>
      </c>
      <c r="F21" s="21">
        <v>44698.791666666664</v>
      </c>
      <c r="G21" s="21" t="s">
        <v>37</v>
      </c>
      <c r="H21" s="22" t="s">
        <v>40</v>
      </c>
      <c r="I21" s="23" t="s">
        <v>41</v>
      </c>
      <c r="J21" s="24">
        <v>519.97</v>
      </c>
      <c r="K21" s="24">
        <v>41.49</v>
      </c>
      <c r="L21" s="24"/>
      <c r="M21" s="24"/>
      <c r="N21" s="24">
        <v>561.46</v>
      </c>
      <c r="O21" s="20" t="s">
        <v>34</v>
      </c>
    </row>
    <row r="22" spans="1:15" outlineLevel="1" x14ac:dyDescent="0.25">
      <c r="A22" s="40"/>
      <c r="B22" s="41"/>
      <c r="C22" s="42" t="s">
        <v>309</v>
      </c>
      <c r="D22" s="34"/>
      <c r="E22" s="35"/>
      <c r="F22" s="36"/>
      <c r="G22" s="36"/>
      <c r="H22" s="37"/>
      <c r="I22" s="38"/>
      <c r="J22" s="39"/>
      <c r="K22" s="39">
        <f>SUBTOTAL(9,K20:K21)</f>
        <v>80.97</v>
      </c>
      <c r="L22" s="39">
        <f>SUBTOTAL(9,L20:L21)</f>
        <v>0</v>
      </c>
      <c r="M22" s="39">
        <f>SUBTOTAL(9,M20:M21)</f>
        <v>0</v>
      </c>
      <c r="N22" s="39">
        <f>SUBTOTAL(9,N20:N21)</f>
        <v>1301.22</v>
      </c>
      <c r="O22" s="35"/>
    </row>
    <row r="23" spans="1:15" ht="24" outlineLevel="2" x14ac:dyDescent="0.25">
      <c r="A23" s="16">
        <v>57</v>
      </c>
      <c r="B23" s="17">
        <v>44771</v>
      </c>
      <c r="C23" s="18" t="s">
        <v>182</v>
      </c>
      <c r="D23" s="19" t="s">
        <v>25</v>
      </c>
      <c r="E23" s="20" t="s">
        <v>183</v>
      </c>
      <c r="F23" s="21">
        <v>44777.645833333336</v>
      </c>
      <c r="G23" s="21" t="s">
        <v>37</v>
      </c>
      <c r="H23" s="22" t="s">
        <v>45</v>
      </c>
      <c r="I23" s="23" t="s">
        <v>184</v>
      </c>
      <c r="J23" s="24">
        <v>1822.71</v>
      </c>
      <c r="K23" s="24">
        <v>41.58</v>
      </c>
      <c r="L23" s="24"/>
      <c r="M23" s="24"/>
      <c r="N23" s="24">
        <v>1864.29</v>
      </c>
      <c r="O23" s="20" t="s">
        <v>181</v>
      </c>
    </row>
    <row r="24" spans="1:15" ht="24" outlineLevel="2" x14ac:dyDescent="0.25">
      <c r="A24" s="16">
        <v>58</v>
      </c>
      <c r="B24" s="17">
        <v>44771</v>
      </c>
      <c r="C24" s="18" t="s">
        <v>182</v>
      </c>
      <c r="D24" s="19" t="s">
        <v>25</v>
      </c>
      <c r="E24" s="20" t="s">
        <v>185</v>
      </c>
      <c r="F24" s="21">
        <v>44779.822916666664</v>
      </c>
      <c r="G24" s="21" t="s">
        <v>37</v>
      </c>
      <c r="H24" s="22" t="s">
        <v>32</v>
      </c>
      <c r="I24" s="23" t="s">
        <v>186</v>
      </c>
      <c r="J24" s="24">
        <v>906.55</v>
      </c>
      <c r="K24" s="24">
        <v>34.33</v>
      </c>
      <c r="L24" s="24"/>
      <c r="M24" s="24"/>
      <c r="N24" s="24">
        <v>940.88</v>
      </c>
      <c r="O24" s="20" t="s">
        <v>181</v>
      </c>
    </row>
    <row r="25" spans="1:15" outlineLevel="1" x14ac:dyDescent="0.25">
      <c r="A25" s="40"/>
      <c r="B25" s="41"/>
      <c r="C25" s="42" t="s">
        <v>310</v>
      </c>
      <c r="D25" s="34"/>
      <c r="E25" s="35"/>
      <c r="F25" s="36"/>
      <c r="G25" s="36"/>
      <c r="H25" s="37"/>
      <c r="I25" s="38"/>
      <c r="J25" s="39"/>
      <c r="K25" s="39">
        <f>SUBTOTAL(9,K23:K24)</f>
        <v>75.91</v>
      </c>
      <c r="L25" s="39">
        <f>SUBTOTAL(9,L23:L24)</f>
        <v>0</v>
      </c>
      <c r="M25" s="39">
        <f>SUBTOTAL(9,M23:M24)</f>
        <v>0</v>
      </c>
      <c r="N25" s="39">
        <f>SUBTOTAL(9,N23:N24)</f>
        <v>2805.17</v>
      </c>
      <c r="O25" s="35"/>
    </row>
    <row r="26" spans="1:15" ht="24" outlineLevel="2" x14ac:dyDescent="0.25">
      <c r="A26" s="16">
        <v>63</v>
      </c>
      <c r="B26" s="17">
        <v>44775</v>
      </c>
      <c r="C26" s="18" t="s">
        <v>195</v>
      </c>
      <c r="D26" s="19" t="s">
        <v>25</v>
      </c>
      <c r="E26" s="20" t="s">
        <v>99</v>
      </c>
      <c r="F26" s="21">
        <v>44804.833333333336</v>
      </c>
      <c r="G26" s="21">
        <v>44807.197916666664</v>
      </c>
      <c r="H26" s="22" t="s">
        <v>45</v>
      </c>
      <c r="I26" s="23" t="s">
        <v>196</v>
      </c>
      <c r="J26" s="24">
        <v>664</v>
      </c>
      <c r="K26" s="24">
        <v>74.53</v>
      </c>
      <c r="L26" s="24"/>
      <c r="M26" s="24"/>
      <c r="N26" s="24">
        <v>738.53</v>
      </c>
      <c r="O26" s="20" t="s">
        <v>197</v>
      </c>
    </row>
    <row r="27" spans="1:15" ht="24" outlineLevel="2" x14ac:dyDescent="0.25">
      <c r="A27" s="25">
        <v>79</v>
      </c>
      <c r="B27" s="26">
        <v>44790</v>
      </c>
      <c r="C27" s="27" t="s">
        <v>195</v>
      </c>
      <c r="D27" s="28" t="s">
        <v>25</v>
      </c>
      <c r="E27" s="29" t="s">
        <v>104</v>
      </c>
      <c r="F27" s="30">
        <v>44820.659722222219</v>
      </c>
      <c r="G27" s="30" t="s">
        <v>230</v>
      </c>
      <c r="H27" s="31" t="s">
        <v>32</v>
      </c>
      <c r="I27" s="32" t="s">
        <v>231</v>
      </c>
      <c r="J27" s="33">
        <v>735.07</v>
      </c>
      <c r="K27" s="33">
        <v>81.010000000000005</v>
      </c>
      <c r="L27" s="33"/>
      <c r="M27" s="33"/>
      <c r="N27" s="33">
        <v>816.08</v>
      </c>
      <c r="O27" s="29" t="s">
        <v>232</v>
      </c>
    </row>
    <row r="28" spans="1:15" outlineLevel="1" x14ac:dyDescent="0.25">
      <c r="A28" s="40"/>
      <c r="B28" s="41"/>
      <c r="C28" s="42" t="s">
        <v>287</v>
      </c>
      <c r="D28" s="34"/>
      <c r="E28" s="35"/>
      <c r="F28" s="36"/>
      <c r="G28" s="36"/>
      <c r="H28" s="37"/>
      <c r="I28" s="38"/>
      <c r="J28" s="39"/>
      <c r="K28" s="39">
        <f>SUBTOTAL(9,K26:K27)</f>
        <v>155.54000000000002</v>
      </c>
      <c r="L28" s="39">
        <f>SUBTOTAL(9,L26:L27)</f>
        <v>0</v>
      </c>
      <c r="M28" s="39">
        <f>SUBTOTAL(9,M26:M27)</f>
        <v>0</v>
      </c>
      <c r="N28" s="39">
        <f>SUBTOTAL(9,N26:N27)</f>
        <v>1554.6100000000001</v>
      </c>
      <c r="O28" s="35"/>
    </row>
    <row r="29" spans="1:15" ht="24" outlineLevel="2" x14ac:dyDescent="0.25">
      <c r="A29" s="16">
        <v>70</v>
      </c>
      <c r="B29" s="17">
        <v>44788</v>
      </c>
      <c r="C29" s="18" t="s">
        <v>209</v>
      </c>
      <c r="D29" s="19" t="s">
        <v>25</v>
      </c>
      <c r="E29" s="20" t="s">
        <v>210</v>
      </c>
      <c r="F29" s="21">
        <v>44815.760416666664</v>
      </c>
      <c r="G29" s="21" t="s">
        <v>37</v>
      </c>
      <c r="H29" s="22" t="s">
        <v>27</v>
      </c>
      <c r="I29" s="23" t="s">
        <v>211</v>
      </c>
      <c r="J29" s="24">
        <v>777.57</v>
      </c>
      <c r="K29" s="24">
        <v>41.58</v>
      </c>
      <c r="L29" s="24"/>
      <c r="M29" s="24"/>
      <c r="N29" s="24">
        <v>819.15000000000009</v>
      </c>
      <c r="O29" s="20" t="s">
        <v>164</v>
      </c>
    </row>
    <row r="30" spans="1:15" ht="24" outlineLevel="2" x14ac:dyDescent="0.25">
      <c r="A30" s="16">
        <v>71</v>
      </c>
      <c r="B30" s="17">
        <v>44788</v>
      </c>
      <c r="C30" s="18" t="s">
        <v>209</v>
      </c>
      <c r="D30" s="19" t="s">
        <v>25</v>
      </c>
      <c r="E30" s="20" t="s">
        <v>212</v>
      </c>
      <c r="F30" s="21">
        <v>44817.75</v>
      </c>
      <c r="G30" s="21" t="s">
        <v>37</v>
      </c>
      <c r="H30" s="22" t="s">
        <v>32</v>
      </c>
      <c r="I30" s="23" t="s">
        <v>213</v>
      </c>
      <c r="J30" s="24">
        <v>453.33</v>
      </c>
      <c r="K30" s="24">
        <v>48.23</v>
      </c>
      <c r="L30" s="24"/>
      <c r="M30" s="24"/>
      <c r="N30" s="24">
        <v>501.56</v>
      </c>
      <c r="O30" s="20" t="s">
        <v>164</v>
      </c>
    </row>
    <row r="31" spans="1:15" outlineLevel="1" x14ac:dyDescent="0.25">
      <c r="A31" s="40"/>
      <c r="B31" s="41"/>
      <c r="C31" s="42" t="s">
        <v>288</v>
      </c>
      <c r="D31" s="34"/>
      <c r="E31" s="35"/>
      <c r="F31" s="36"/>
      <c r="G31" s="36"/>
      <c r="H31" s="37"/>
      <c r="I31" s="38"/>
      <c r="J31" s="39"/>
      <c r="K31" s="39">
        <f>SUBTOTAL(9,K29:K30)</f>
        <v>89.81</v>
      </c>
      <c r="L31" s="39">
        <f>SUBTOTAL(9,L29:L30)</f>
        <v>0</v>
      </c>
      <c r="M31" s="39">
        <f>SUBTOTAL(9,M29:M30)</f>
        <v>0</v>
      </c>
      <c r="N31" s="39">
        <f>SUBTOTAL(9,N29:N30)</f>
        <v>1320.71</v>
      </c>
      <c r="O31" s="35"/>
    </row>
    <row r="32" spans="1:15" x14ac:dyDescent="0.25">
      <c r="A32" s="40"/>
      <c r="B32" s="41"/>
      <c r="C32" s="42" t="s">
        <v>13</v>
      </c>
      <c r="D32" s="34"/>
      <c r="E32" s="35"/>
      <c r="F32" s="36"/>
      <c r="G32" s="36"/>
      <c r="H32" s="37"/>
      <c r="I32" s="38"/>
      <c r="J32" s="39"/>
      <c r="K32" s="39">
        <f>SUBTOTAL(9,K6:K30)</f>
        <v>956.12000000000012</v>
      </c>
      <c r="L32" s="39">
        <f>SUBTOTAL(9,L6:L30)</f>
        <v>0</v>
      </c>
      <c r="M32" s="39">
        <f>SUBTOTAL(9,M6:M30)</f>
        <v>0</v>
      </c>
      <c r="N32" s="39">
        <f>SUBTOTAL(9,N6:N30)</f>
        <v>18105.930000000004</v>
      </c>
      <c r="O32" s="35"/>
    </row>
    <row r="33" spans="1:15" x14ac:dyDescent="0.25">
      <c r="A33" s="6"/>
      <c r="B33" s="6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9.75" customHeight="1" x14ac:dyDescent="0.25">
      <c r="A34" s="6"/>
      <c r="B34" s="6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5">
      <c r="A35" s="44" t="s">
        <v>11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/>
    </row>
    <row r="36" spans="1:15" hidden="1" x14ac:dyDescent="0.25"/>
    <row r="37" spans="1:15" ht="24" x14ac:dyDescent="0.25">
      <c r="A37" s="2" t="s">
        <v>1</v>
      </c>
      <c r="B37" s="2" t="s">
        <v>20</v>
      </c>
      <c r="C37" s="2" t="s">
        <v>2</v>
      </c>
      <c r="D37" s="2" t="s">
        <v>3</v>
      </c>
      <c r="E37" s="4" t="s">
        <v>4</v>
      </c>
      <c r="F37" s="4" t="s">
        <v>5</v>
      </c>
      <c r="G37" s="4" t="s">
        <v>6</v>
      </c>
      <c r="H37" s="4" t="s">
        <v>7</v>
      </c>
      <c r="I37" s="4" t="s">
        <v>8</v>
      </c>
      <c r="J37" s="4" t="s">
        <v>16</v>
      </c>
      <c r="K37" s="4" t="s">
        <v>17</v>
      </c>
      <c r="L37" s="4" t="s">
        <v>18</v>
      </c>
      <c r="M37" s="4" t="s">
        <v>19</v>
      </c>
      <c r="N37" s="5" t="s">
        <v>9</v>
      </c>
      <c r="O37" s="3" t="s">
        <v>12</v>
      </c>
    </row>
    <row r="38" spans="1:15" ht="22.5" outlineLevel="2" x14ac:dyDescent="0.25">
      <c r="A38" s="25">
        <v>72</v>
      </c>
      <c r="B38" s="26">
        <v>44789</v>
      </c>
      <c r="C38" s="27" t="s">
        <v>214</v>
      </c>
      <c r="D38" s="28" t="s">
        <v>43</v>
      </c>
      <c r="E38" s="29" t="s">
        <v>215</v>
      </c>
      <c r="F38" s="30">
        <v>44805.413194444445</v>
      </c>
      <c r="G38" s="30">
        <v>44806.510416666664</v>
      </c>
      <c r="H38" s="31" t="s">
        <v>27</v>
      </c>
      <c r="I38" s="32" t="s">
        <v>216</v>
      </c>
      <c r="J38" s="33">
        <v>2089.9699999999998</v>
      </c>
      <c r="K38" s="33">
        <v>73.209999999999994</v>
      </c>
      <c r="L38" s="33"/>
      <c r="M38" s="33"/>
      <c r="N38" s="33">
        <v>2163.1799999999998</v>
      </c>
      <c r="O38" s="29" t="s">
        <v>217</v>
      </c>
    </row>
    <row r="39" spans="1:15" outlineLevel="1" x14ac:dyDescent="0.25">
      <c r="A39" s="40"/>
      <c r="B39" s="41"/>
      <c r="C39" s="42" t="s">
        <v>289</v>
      </c>
      <c r="D39" s="34"/>
      <c r="E39" s="35"/>
      <c r="F39" s="36"/>
      <c r="G39" s="36"/>
      <c r="H39" s="37"/>
      <c r="I39" s="38"/>
      <c r="J39" s="39"/>
      <c r="K39" s="39">
        <f>SUBTOTAL(9,K38:K38)</f>
        <v>73.209999999999994</v>
      </c>
      <c r="L39" s="39">
        <f>SUBTOTAL(9,L38:L38)</f>
        <v>0</v>
      </c>
      <c r="M39" s="39">
        <f>SUBTOTAL(9,M38:M38)</f>
        <v>0</v>
      </c>
      <c r="N39" s="39">
        <f>SUBTOTAL(9,N38:N38)</f>
        <v>2163.1799999999998</v>
      </c>
      <c r="O39" s="35"/>
    </row>
    <row r="40" spans="1:15" ht="24" outlineLevel="2" x14ac:dyDescent="0.25">
      <c r="A40" s="16">
        <v>56</v>
      </c>
      <c r="B40" s="17">
        <v>44770</v>
      </c>
      <c r="C40" s="18" t="s">
        <v>178</v>
      </c>
      <c r="D40" s="19" t="s">
        <v>54</v>
      </c>
      <c r="E40" s="20" t="s">
        <v>179</v>
      </c>
      <c r="F40" s="21">
        <v>44790.208333333336</v>
      </c>
      <c r="G40" s="21">
        <v>44792.239583333336</v>
      </c>
      <c r="H40" s="22" t="s">
        <v>81</v>
      </c>
      <c r="I40" s="23" t="s">
        <v>180</v>
      </c>
      <c r="J40" s="24">
        <v>2259.71</v>
      </c>
      <c r="K40" s="24">
        <v>74.77</v>
      </c>
      <c r="L40" s="24"/>
      <c r="M40" s="24"/>
      <c r="N40" s="24">
        <v>2334.48</v>
      </c>
      <c r="O40" s="20" t="s">
        <v>181</v>
      </c>
    </row>
    <row r="41" spans="1:15" outlineLevel="1" x14ac:dyDescent="0.25">
      <c r="A41" s="40"/>
      <c r="B41" s="41"/>
      <c r="C41" s="42" t="s">
        <v>311</v>
      </c>
      <c r="D41" s="34"/>
      <c r="E41" s="35"/>
      <c r="F41" s="36"/>
      <c r="G41" s="36"/>
      <c r="H41" s="37"/>
      <c r="I41" s="38"/>
      <c r="J41" s="39"/>
      <c r="K41" s="39">
        <f>SUBTOTAL(9,K40:K40)</f>
        <v>74.77</v>
      </c>
      <c r="L41" s="39">
        <f>SUBTOTAL(9,L40:L40)</f>
        <v>0</v>
      </c>
      <c r="M41" s="39">
        <f>SUBTOTAL(9,M40:M40)</f>
        <v>0</v>
      </c>
      <c r="N41" s="39">
        <f>SUBTOTAL(9,N40:N40)</f>
        <v>2334.48</v>
      </c>
      <c r="O41" s="35"/>
    </row>
    <row r="42" spans="1:15" ht="24" outlineLevel="2" x14ac:dyDescent="0.25">
      <c r="A42" s="16">
        <v>55</v>
      </c>
      <c r="B42" s="17">
        <v>44770</v>
      </c>
      <c r="C42" s="18" t="s">
        <v>174</v>
      </c>
      <c r="D42" s="19" t="s">
        <v>43</v>
      </c>
      <c r="E42" s="20" t="s">
        <v>175</v>
      </c>
      <c r="F42" s="21">
        <v>44776.753472222219</v>
      </c>
      <c r="G42" s="21">
        <v>44779.479166666664</v>
      </c>
      <c r="H42" s="22" t="s">
        <v>45</v>
      </c>
      <c r="I42" s="23" t="s">
        <v>176</v>
      </c>
      <c r="J42" s="24">
        <v>3251.14</v>
      </c>
      <c r="K42" s="24">
        <v>73.87</v>
      </c>
      <c r="L42" s="24"/>
      <c r="M42" s="24"/>
      <c r="N42" s="24">
        <v>3325.0099999999998</v>
      </c>
      <c r="O42" s="20" t="s">
        <v>177</v>
      </c>
    </row>
    <row r="43" spans="1:15" outlineLevel="1" x14ac:dyDescent="0.25">
      <c r="A43" s="40"/>
      <c r="B43" s="41"/>
      <c r="C43" s="42" t="s">
        <v>312</v>
      </c>
      <c r="D43" s="34"/>
      <c r="E43" s="35"/>
      <c r="F43" s="36"/>
      <c r="G43" s="36"/>
      <c r="H43" s="37"/>
      <c r="I43" s="38"/>
      <c r="J43" s="39"/>
      <c r="K43" s="39">
        <f>SUBTOTAL(9,K42:K42)</f>
        <v>73.87</v>
      </c>
      <c r="L43" s="39">
        <f>SUBTOTAL(9,L42:L42)</f>
        <v>0</v>
      </c>
      <c r="M43" s="39">
        <f>SUBTOTAL(9,M42:M42)</f>
        <v>0</v>
      </c>
      <c r="N43" s="39">
        <f>SUBTOTAL(9,N42:N42)</f>
        <v>3325.0099999999998</v>
      </c>
      <c r="O43" s="35"/>
    </row>
    <row r="44" spans="1:15" ht="22.5" outlineLevel="2" x14ac:dyDescent="0.25">
      <c r="A44" s="16">
        <v>46</v>
      </c>
      <c r="B44" s="17">
        <v>44741</v>
      </c>
      <c r="C44" s="18" t="s">
        <v>145</v>
      </c>
      <c r="D44" s="19" t="s">
        <v>54</v>
      </c>
      <c r="E44" s="20" t="s">
        <v>146</v>
      </c>
      <c r="F44" s="21">
        <v>44754.4375</v>
      </c>
      <c r="G44" s="21">
        <v>44757.559027777781</v>
      </c>
      <c r="H44" s="22" t="s">
        <v>45</v>
      </c>
      <c r="I44" s="23" t="s">
        <v>147</v>
      </c>
      <c r="J44" s="24">
        <v>1672.57</v>
      </c>
      <c r="K44" s="24">
        <v>79.87</v>
      </c>
      <c r="L44" s="24"/>
      <c r="M44" s="24"/>
      <c r="N44" s="24">
        <v>1752.44</v>
      </c>
      <c r="O44" s="20" t="s">
        <v>144</v>
      </c>
    </row>
    <row r="45" spans="1:15" ht="22.5" outlineLevel="2" x14ac:dyDescent="0.25">
      <c r="A45" s="16">
        <v>103</v>
      </c>
      <c r="B45" s="17">
        <v>44798</v>
      </c>
      <c r="C45" s="18" t="s">
        <v>145</v>
      </c>
      <c r="D45" s="19" t="s">
        <v>54</v>
      </c>
      <c r="E45" s="20" t="s">
        <v>271</v>
      </c>
      <c r="F45" s="21">
        <v>44829.423611111109</v>
      </c>
      <c r="G45" s="21" t="s">
        <v>37</v>
      </c>
      <c r="H45" s="22" t="s">
        <v>32</v>
      </c>
      <c r="I45" s="23" t="s">
        <v>272</v>
      </c>
      <c r="J45" s="24">
        <v>299.87</v>
      </c>
      <c r="K45" s="24">
        <v>40.44</v>
      </c>
      <c r="L45" s="24"/>
      <c r="M45" s="24"/>
      <c r="N45" s="24">
        <v>340.31</v>
      </c>
      <c r="O45" s="20" t="s">
        <v>269</v>
      </c>
    </row>
    <row r="46" spans="1:15" ht="22.5" outlineLevel="2" x14ac:dyDescent="0.25">
      <c r="A46" s="25">
        <v>104</v>
      </c>
      <c r="B46" s="26">
        <v>44798</v>
      </c>
      <c r="C46" s="27" t="s">
        <v>145</v>
      </c>
      <c r="D46" s="28" t="s">
        <v>54</v>
      </c>
      <c r="E46" s="29" t="s">
        <v>273</v>
      </c>
      <c r="F46" s="30">
        <v>44832.65625</v>
      </c>
      <c r="G46" s="30" t="s">
        <v>37</v>
      </c>
      <c r="H46" s="31" t="s">
        <v>27</v>
      </c>
      <c r="I46" s="32" t="s">
        <v>274</v>
      </c>
      <c r="J46" s="33">
        <v>246.43</v>
      </c>
      <c r="K46" s="33">
        <v>40.26</v>
      </c>
      <c r="L46" s="33"/>
      <c r="M46" s="33"/>
      <c r="N46" s="33">
        <v>286.69</v>
      </c>
      <c r="O46" s="29" t="s">
        <v>269</v>
      </c>
    </row>
    <row r="47" spans="1:15" outlineLevel="1" x14ac:dyDescent="0.25">
      <c r="A47" s="40"/>
      <c r="B47" s="41"/>
      <c r="C47" s="42" t="s">
        <v>290</v>
      </c>
      <c r="D47" s="34"/>
      <c r="E47" s="35"/>
      <c r="F47" s="36"/>
      <c r="G47" s="36"/>
      <c r="H47" s="37"/>
      <c r="I47" s="38"/>
      <c r="J47" s="39"/>
      <c r="K47" s="39">
        <f>SUBTOTAL(9,K44:K46)</f>
        <v>160.57</v>
      </c>
      <c r="L47" s="39">
        <f>SUBTOTAL(9,L44:L46)</f>
        <v>0</v>
      </c>
      <c r="M47" s="39">
        <f>SUBTOTAL(9,M44:M46)</f>
        <v>0</v>
      </c>
      <c r="N47" s="39">
        <f>SUBTOTAL(9,N44:N46)</f>
        <v>2379.44</v>
      </c>
      <c r="O47" s="35"/>
    </row>
    <row r="48" spans="1:15" ht="24" outlineLevel="2" x14ac:dyDescent="0.25">
      <c r="A48" s="16">
        <v>32</v>
      </c>
      <c r="B48" s="17">
        <v>44701</v>
      </c>
      <c r="C48" s="18" t="s">
        <v>42</v>
      </c>
      <c r="D48" s="19" t="s">
        <v>43</v>
      </c>
      <c r="E48" s="20" t="s">
        <v>44</v>
      </c>
      <c r="F48" s="21">
        <v>44713.552083333336</v>
      </c>
      <c r="G48" s="21" t="s">
        <v>37</v>
      </c>
      <c r="H48" s="22" t="s">
        <v>45</v>
      </c>
      <c r="I48" s="23" t="s">
        <v>46</v>
      </c>
      <c r="J48" s="24">
        <v>1259.8599999999999</v>
      </c>
      <c r="K48" s="24">
        <v>39.93</v>
      </c>
      <c r="L48" s="24"/>
      <c r="M48" s="24"/>
      <c r="N48" s="24">
        <v>1299.79</v>
      </c>
      <c r="O48" s="20" t="s">
        <v>47</v>
      </c>
    </row>
    <row r="49" spans="1:15" ht="24" outlineLevel="2" x14ac:dyDescent="0.25">
      <c r="A49" s="25">
        <v>33</v>
      </c>
      <c r="B49" s="26">
        <v>44701</v>
      </c>
      <c r="C49" s="27" t="s">
        <v>42</v>
      </c>
      <c r="D49" s="28" t="s">
        <v>43</v>
      </c>
      <c r="E49" s="29" t="s">
        <v>48</v>
      </c>
      <c r="F49" s="30">
        <v>44716.319444444445</v>
      </c>
      <c r="G49" s="30" t="s">
        <v>37</v>
      </c>
      <c r="H49" s="31" t="s">
        <v>27</v>
      </c>
      <c r="I49" s="32" t="s">
        <v>49</v>
      </c>
      <c r="J49" s="33">
        <v>1070.75</v>
      </c>
      <c r="K49" s="33">
        <v>41.58</v>
      </c>
      <c r="L49" s="33"/>
      <c r="M49" s="33"/>
      <c r="N49" s="33">
        <v>1112.33</v>
      </c>
      <c r="O49" s="29" t="s">
        <v>47</v>
      </c>
    </row>
    <row r="50" spans="1:15" ht="24" outlineLevel="2" x14ac:dyDescent="0.25">
      <c r="A50" s="25">
        <v>40</v>
      </c>
      <c r="B50" s="26">
        <v>44736</v>
      </c>
      <c r="C50" s="27" t="s">
        <v>42</v>
      </c>
      <c r="D50" s="28" t="s">
        <v>43</v>
      </c>
      <c r="E50" s="29" t="s">
        <v>131</v>
      </c>
      <c r="F50" s="30">
        <v>44748.461805555555</v>
      </c>
      <c r="G50" s="30" t="s">
        <v>37</v>
      </c>
      <c r="H50" s="31" t="s">
        <v>27</v>
      </c>
      <c r="I50" s="32" t="s">
        <v>132</v>
      </c>
      <c r="J50" s="33">
        <v>567.91</v>
      </c>
      <c r="K50" s="33">
        <v>39.43</v>
      </c>
      <c r="L50" s="33"/>
      <c r="M50" s="33"/>
      <c r="N50" s="33">
        <v>607.33999999999992</v>
      </c>
      <c r="O50" s="29" t="s">
        <v>126</v>
      </c>
    </row>
    <row r="51" spans="1:15" ht="24" outlineLevel="2" x14ac:dyDescent="0.25">
      <c r="A51" s="16">
        <v>41</v>
      </c>
      <c r="B51" s="17">
        <v>44736</v>
      </c>
      <c r="C51" s="18" t="s">
        <v>42</v>
      </c>
      <c r="D51" s="19" t="s">
        <v>43</v>
      </c>
      <c r="E51" s="20" t="s">
        <v>133</v>
      </c>
      <c r="F51" s="21">
        <v>44751.715277777781</v>
      </c>
      <c r="G51" s="21" t="s">
        <v>37</v>
      </c>
      <c r="H51" s="22" t="s">
        <v>32</v>
      </c>
      <c r="I51" s="23" t="s">
        <v>134</v>
      </c>
      <c r="J51" s="24">
        <v>534.80999999999995</v>
      </c>
      <c r="K51" s="24">
        <v>41.58</v>
      </c>
      <c r="L51" s="24"/>
      <c r="M51" s="24"/>
      <c r="N51" s="24">
        <v>576.39</v>
      </c>
      <c r="O51" s="20" t="s">
        <v>126</v>
      </c>
    </row>
    <row r="52" spans="1:15" ht="24" outlineLevel="2" x14ac:dyDescent="0.25">
      <c r="A52" s="16">
        <v>53</v>
      </c>
      <c r="B52" s="17">
        <v>44768</v>
      </c>
      <c r="C52" s="18" t="s">
        <v>42</v>
      </c>
      <c r="D52" s="19" t="s">
        <v>43</v>
      </c>
      <c r="E52" s="20" t="s">
        <v>169</v>
      </c>
      <c r="F52" s="21">
        <v>44776.475694444445</v>
      </c>
      <c r="G52" s="21" t="s">
        <v>37</v>
      </c>
      <c r="H52" s="22" t="s">
        <v>27</v>
      </c>
      <c r="I52" s="23" t="s">
        <v>170</v>
      </c>
      <c r="J52" s="24">
        <v>1360.24</v>
      </c>
      <c r="K52" s="24">
        <v>39.93</v>
      </c>
      <c r="L52" s="24"/>
      <c r="M52" s="24"/>
      <c r="N52" s="24">
        <v>1400.17</v>
      </c>
      <c r="O52" s="20" t="s">
        <v>171</v>
      </c>
    </row>
    <row r="53" spans="1:15" ht="24" outlineLevel="2" x14ac:dyDescent="0.25">
      <c r="A53" s="16">
        <v>54</v>
      </c>
      <c r="B53" s="17">
        <v>44768</v>
      </c>
      <c r="C53" s="18" t="s">
        <v>42</v>
      </c>
      <c r="D53" s="19" t="s">
        <v>43</v>
      </c>
      <c r="E53" s="20" t="s">
        <v>172</v>
      </c>
      <c r="F53" s="21">
        <v>44779.381944444445</v>
      </c>
      <c r="G53" s="21" t="s">
        <v>37</v>
      </c>
      <c r="H53" s="22" t="s">
        <v>32</v>
      </c>
      <c r="I53" s="23" t="s">
        <v>173</v>
      </c>
      <c r="J53" s="24">
        <v>1476.73</v>
      </c>
      <c r="K53" s="24">
        <v>41.58</v>
      </c>
      <c r="L53" s="24"/>
      <c r="M53" s="24"/>
      <c r="N53" s="24">
        <v>1518.31</v>
      </c>
      <c r="O53" s="20" t="s">
        <v>171</v>
      </c>
    </row>
    <row r="54" spans="1:15" ht="24" outlineLevel="2" x14ac:dyDescent="0.25">
      <c r="A54" s="25">
        <v>64</v>
      </c>
      <c r="B54" s="26">
        <v>44775</v>
      </c>
      <c r="C54" s="27" t="s">
        <v>42</v>
      </c>
      <c r="D54" s="28" t="s">
        <v>43</v>
      </c>
      <c r="E54" s="29" t="s">
        <v>199</v>
      </c>
      <c r="F54" s="30">
        <v>44804.607638888891</v>
      </c>
      <c r="G54" s="30" t="s">
        <v>37</v>
      </c>
      <c r="H54" s="31" t="s">
        <v>32</v>
      </c>
      <c r="I54" s="32" t="s">
        <v>200</v>
      </c>
      <c r="J54" s="33">
        <v>632.16999999999996</v>
      </c>
      <c r="K54" s="33">
        <v>39.93</v>
      </c>
      <c r="L54" s="33"/>
      <c r="M54" s="33"/>
      <c r="N54" s="33">
        <v>672.09999999999991</v>
      </c>
      <c r="O54" s="29" t="s">
        <v>197</v>
      </c>
    </row>
    <row r="55" spans="1:15" ht="24" outlineLevel="2" x14ac:dyDescent="0.25">
      <c r="A55" s="25">
        <v>65</v>
      </c>
      <c r="B55" s="26">
        <v>44775</v>
      </c>
      <c r="C55" s="27" t="s">
        <v>42</v>
      </c>
      <c r="D55" s="28" t="s">
        <v>43</v>
      </c>
      <c r="E55" s="29" t="s">
        <v>201</v>
      </c>
      <c r="F55" s="30">
        <v>44807.430555555555</v>
      </c>
      <c r="G55" s="30" t="s">
        <v>37</v>
      </c>
      <c r="H55" s="31" t="s">
        <v>45</v>
      </c>
      <c r="I55" s="32" t="s">
        <v>202</v>
      </c>
      <c r="J55" s="33">
        <v>1704.14</v>
      </c>
      <c r="K55" s="33">
        <v>32.950000000000003</v>
      </c>
      <c r="L55" s="33"/>
      <c r="M55" s="33"/>
      <c r="N55" s="33">
        <v>1737.0900000000001</v>
      </c>
      <c r="O55" s="29" t="s">
        <v>197</v>
      </c>
    </row>
    <row r="56" spans="1:15" outlineLevel="1" x14ac:dyDescent="0.25">
      <c r="A56" s="40"/>
      <c r="B56" s="41"/>
      <c r="C56" s="42" t="s">
        <v>291</v>
      </c>
      <c r="D56" s="34"/>
      <c r="E56" s="35"/>
      <c r="F56" s="36"/>
      <c r="G56" s="36"/>
      <c r="H56" s="37"/>
      <c r="I56" s="38"/>
      <c r="J56" s="39"/>
      <c r="K56" s="39">
        <f>SUBTOTAL(9,K48:K55)</f>
        <v>316.90999999999997</v>
      </c>
      <c r="L56" s="39">
        <f>SUBTOTAL(9,L48:L55)</f>
        <v>0</v>
      </c>
      <c r="M56" s="39">
        <f>SUBTOTAL(9,M48:M55)</f>
        <v>0</v>
      </c>
      <c r="N56" s="39">
        <f>SUBTOTAL(9,N48:N55)</f>
        <v>8923.52</v>
      </c>
      <c r="O56" s="35"/>
    </row>
    <row r="57" spans="1:15" ht="24" outlineLevel="2" x14ac:dyDescent="0.25">
      <c r="A57" s="16">
        <v>107</v>
      </c>
      <c r="B57" s="17">
        <v>44798</v>
      </c>
      <c r="C57" s="18" t="s">
        <v>277</v>
      </c>
      <c r="D57" s="19" t="s">
        <v>43</v>
      </c>
      <c r="E57" s="20" t="s">
        <v>224</v>
      </c>
      <c r="F57" s="21">
        <v>44804.541666666664</v>
      </c>
      <c r="G57" s="21" t="s">
        <v>37</v>
      </c>
      <c r="H57" s="22" t="s">
        <v>45</v>
      </c>
      <c r="I57" s="23" t="s">
        <v>278</v>
      </c>
      <c r="J57" s="24">
        <v>1115.57</v>
      </c>
      <c r="K57" s="24">
        <v>41.58</v>
      </c>
      <c r="L57" s="24"/>
      <c r="M57" s="24"/>
      <c r="N57" s="24">
        <v>1157.1499999999999</v>
      </c>
      <c r="O57" s="20" t="s">
        <v>197</v>
      </c>
    </row>
    <row r="58" spans="1:15" ht="24" outlineLevel="2" x14ac:dyDescent="0.25">
      <c r="A58" s="16">
        <v>108</v>
      </c>
      <c r="B58" s="17">
        <v>44798</v>
      </c>
      <c r="C58" s="18" t="s">
        <v>277</v>
      </c>
      <c r="D58" s="19" t="s">
        <v>43</v>
      </c>
      <c r="E58" s="20" t="s">
        <v>226</v>
      </c>
      <c r="F58" s="21">
        <v>44805.809027777781</v>
      </c>
      <c r="G58" s="21" t="s">
        <v>37</v>
      </c>
      <c r="H58" s="22" t="s">
        <v>32</v>
      </c>
      <c r="I58" s="23" t="s">
        <v>279</v>
      </c>
      <c r="J58" s="24">
        <v>2344.87</v>
      </c>
      <c r="K58" s="24">
        <v>32.950000000000003</v>
      </c>
      <c r="L58" s="24"/>
      <c r="M58" s="24"/>
      <c r="N58" s="24">
        <v>2377.8199999999997</v>
      </c>
      <c r="O58" s="20" t="s">
        <v>197</v>
      </c>
    </row>
    <row r="59" spans="1:15" outlineLevel="1" x14ac:dyDescent="0.25">
      <c r="A59" s="40"/>
      <c r="B59" s="41"/>
      <c r="C59" s="42" t="s">
        <v>292</v>
      </c>
      <c r="D59" s="34"/>
      <c r="E59" s="35"/>
      <c r="F59" s="36"/>
      <c r="G59" s="36"/>
      <c r="H59" s="37"/>
      <c r="I59" s="38"/>
      <c r="J59" s="39"/>
      <c r="K59" s="39">
        <f>SUBTOTAL(9,K57:K58)</f>
        <v>74.53</v>
      </c>
      <c r="L59" s="39">
        <f>SUBTOTAL(9,L57:L58)</f>
        <v>0</v>
      </c>
      <c r="M59" s="39">
        <f>SUBTOTAL(9,M57:M58)</f>
        <v>0</v>
      </c>
      <c r="N59" s="39">
        <f>SUBTOTAL(9,N57:N58)</f>
        <v>3534.9699999999993</v>
      </c>
      <c r="O59" s="35"/>
    </row>
    <row r="60" spans="1:15" ht="24" outlineLevel="2" x14ac:dyDescent="0.25">
      <c r="A60" s="16">
        <v>42</v>
      </c>
      <c r="B60" s="17">
        <v>44736</v>
      </c>
      <c r="C60" s="18" t="s">
        <v>135</v>
      </c>
      <c r="D60" s="19" t="s">
        <v>43</v>
      </c>
      <c r="E60" s="20" t="s">
        <v>136</v>
      </c>
      <c r="F60" s="21">
        <v>44749.350694444445</v>
      </c>
      <c r="G60" s="21">
        <v>44751.208333333336</v>
      </c>
      <c r="H60" s="22" t="s">
        <v>45</v>
      </c>
      <c r="I60" s="23" t="s">
        <v>137</v>
      </c>
      <c r="J60" s="24">
        <v>1455.43</v>
      </c>
      <c r="K60" s="24">
        <v>74.09</v>
      </c>
      <c r="L60" s="24"/>
      <c r="M60" s="24"/>
      <c r="N60" s="24">
        <v>1529.52</v>
      </c>
      <c r="O60" s="20" t="s">
        <v>126</v>
      </c>
    </row>
    <row r="61" spans="1:15" outlineLevel="1" x14ac:dyDescent="0.25">
      <c r="A61" s="40"/>
      <c r="B61" s="41"/>
      <c r="C61" s="42" t="s">
        <v>313</v>
      </c>
      <c r="D61" s="34"/>
      <c r="E61" s="35"/>
      <c r="F61" s="36"/>
      <c r="G61" s="36"/>
      <c r="H61" s="37"/>
      <c r="I61" s="38"/>
      <c r="J61" s="39"/>
      <c r="K61" s="39">
        <f>SUBTOTAL(9,K60:K60)</f>
        <v>74.09</v>
      </c>
      <c r="L61" s="39">
        <f>SUBTOTAL(9,L60:L60)</f>
        <v>0</v>
      </c>
      <c r="M61" s="39">
        <f>SUBTOTAL(9,M60:M60)</f>
        <v>0</v>
      </c>
      <c r="N61" s="39">
        <f>SUBTOTAL(9,N60:N60)</f>
        <v>1529.52</v>
      </c>
      <c r="O61" s="35"/>
    </row>
    <row r="62" spans="1:15" ht="24" outlineLevel="2" x14ac:dyDescent="0.25">
      <c r="A62" s="16">
        <v>9</v>
      </c>
      <c r="B62" s="17">
        <v>44635</v>
      </c>
      <c r="C62" s="18" t="s">
        <v>50</v>
      </c>
      <c r="D62" s="19" t="str">
        <f>IFERROR(VLOOKUP(C62,[1]Dados!A:B,2,),"-")</f>
        <v>Conselheiro</v>
      </c>
      <c r="E62" s="20" t="s">
        <v>51</v>
      </c>
      <c r="F62" s="21">
        <v>44642.8125</v>
      </c>
      <c r="G62" s="21">
        <v>44645.354166666664</v>
      </c>
      <c r="H62" s="22" t="s">
        <v>27</v>
      </c>
      <c r="I62" s="23" t="s">
        <v>52</v>
      </c>
      <c r="J62" s="24">
        <v>2946.19</v>
      </c>
      <c r="K62" s="24">
        <v>77.64</v>
      </c>
      <c r="L62" s="24"/>
      <c r="M62" s="24"/>
      <c r="N62" s="24">
        <v>3023.83</v>
      </c>
      <c r="O62" s="20" t="s">
        <v>53</v>
      </c>
    </row>
    <row r="63" spans="1:15" ht="24" outlineLevel="2" x14ac:dyDescent="0.25">
      <c r="A63" s="16">
        <v>31</v>
      </c>
      <c r="B63" s="17">
        <v>44694</v>
      </c>
      <c r="C63" s="18" t="s">
        <v>50</v>
      </c>
      <c r="D63" s="19" t="s">
        <v>54</v>
      </c>
      <c r="E63" s="20" t="s">
        <v>55</v>
      </c>
      <c r="F63" s="21">
        <v>44734.236111111109</v>
      </c>
      <c r="G63" s="21">
        <v>44736.822916666664</v>
      </c>
      <c r="H63" s="22" t="s">
        <v>32</v>
      </c>
      <c r="I63" s="23" t="s">
        <v>56</v>
      </c>
      <c r="J63" s="24">
        <v>1042.4000000000001</v>
      </c>
      <c r="K63" s="24">
        <v>75.91</v>
      </c>
      <c r="L63" s="24"/>
      <c r="M63" s="24"/>
      <c r="N63" s="24">
        <v>1118.3100000000002</v>
      </c>
      <c r="O63" s="20" t="s">
        <v>57</v>
      </c>
    </row>
    <row r="64" spans="1:15" ht="24" outlineLevel="2" x14ac:dyDescent="0.25">
      <c r="A64" s="25">
        <v>100</v>
      </c>
      <c r="B64" s="26">
        <v>44798</v>
      </c>
      <c r="C64" s="27" t="s">
        <v>50</v>
      </c>
      <c r="D64" s="28" t="s">
        <v>54</v>
      </c>
      <c r="E64" s="29" t="s">
        <v>104</v>
      </c>
      <c r="F64" s="30">
        <v>44825.232638888891</v>
      </c>
      <c r="G64" s="30">
        <v>44828.375</v>
      </c>
      <c r="H64" s="31" t="s">
        <v>45</v>
      </c>
      <c r="I64" s="32" t="s">
        <v>266</v>
      </c>
      <c r="J64" s="33">
        <v>1495.43</v>
      </c>
      <c r="K64" s="33">
        <v>81.010000000000005</v>
      </c>
      <c r="L64" s="33"/>
      <c r="M64" s="33"/>
      <c r="N64" s="33">
        <v>1576.44</v>
      </c>
      <c r="O64" s="29" t="s">
        <v>267</v>
      </c>
    </row>
    <row r="65" spans="1:15" outlineLevel="1" x14ac:dyDescent="0.25">
      <c r="A65" s="40"/>
      <c r="B65" s="41"/>
      <c r="C65" s="42" t="s">
        <v>293</v>
      </c>
      <c r="D65" s="34"/>
      <c r="E65" s="35"/>
      <c r="F65" s="36"/>
      <c r="G65" s="36"/>
      <c r="H65" s="37"/>
      <c r="I65" s="38"/>
      <c r="J65" s="39"/>
      <c r="K65" s="39">
        <f>SUBTOTAL(9,K62:K64)</f>
        <v>234.56</v>
      </c>
      <c r="L65" s="39">
        <f>SUBTOTAL(9,L62:L64)</f>
        <v>0</v>
      </c>
      <c r="M65" s="39">
        <f>SUBTOTAL(9,M62:M64)</f>
        <v>0</v>
      </c>
      <c r="N65" s="39">
        <f>SUBTOTAL(9,N62:N64)</f>
        <v>5718.58</v>
      </c>
      <c r="O65" s="35"/>
    </row>
    <row r="66" spans="1:15" ht="22.5" outlineLevel="2" x14ac:dyDescent="0.25">
      <c r="A66" s="16">
        <v>5</v>
      </c>
      <c r="B66" s="17">
        <v>44624</v>
      </c>
      <c r="C66" s="18" t="s">
        <v>58</v>
      </c>
      <c r="D66" s="19" t="str">
        <f>IFERROR(VLOOKUP(C66,[1]Dados!A:B,2,),"-")</f>
        <v>Conselheiro</v>
      </c>
      <c r="E66" s="20" t="s">
        <v>55</v>
      </c>
      <c r="F66" s="21">
        <v>44630.21875</v>
      </c>
      <c r="G66" s="21">
        <v>44631.871527777781</v>
      </c>
      <c r="H66" s="22" t="s">
        <v>32</v>
      </c>
      <c r="I66" s="23" t="s">
        <v>59</v>
      </c>
      <c r="J66" s="24">
        <v>2692.8</v>
      </c>
      <c r="K66" s="24">
        <v>75.91</v>
      </c>
      <c r="L66" s="24"/>
      <c r="M66" s="24"/>
      <c r="N66" s="24">
        <v>2768.71</v>
      </c>
      <c r="O66" s="20" t="s">
        <v>60</v>
      </c>
    </row>
    <row r="67" spans="1:15" ht="22.5" outlineLevel="2" x14ac:dyDescent="0.25">
      <c r="A67" s="16">
        <v>24</v>
      </c>
      <c r="B67" s="17">
        <v>44685</v>
      </c>
      <c r="C67" s="18" t="s">
        <v>58</v>
      </c>
      <c r="D67" s="19" t="s">
        <v>54</v>
      </c>
      <c r="E67" s="20" t="s">
        <v>61</v>
      </c>
      <c r="F67" s="21">
        <v>44706.659722222219</v>
      </c>
      <c r="G67" s="21">
        <v>44710.836805555555</v>
      </c>
      <c r="H67" s="22" t="s">
        <v>32</v>
      </c>
      <c r="I67" s="23" t="s">
        <v>62</v>
      </c>
      <c r="J67" s="24">
        <v>1454.96</v>
      </c>
      <c r="K67" s="24">
        <v>77.099999999999994</v>
      </c>
      <c r="L67" s="24"/>
      <c r="M67" s="24"/>
      <c r="N67" s="24">
        <v>1532.06</v>
      </c>
      <c r="O67" s="20" t="s">
        <v>63</v>
      </c>
    </row>
    <row r="68" spans="1:15" ht="22.5" outlineLevel="2" x14ac:dyDescent="0.25">
      <c r="A68" s="16">
        <v>73</v>
      </c>
      <c r="B68" s="17">
        <v>44789</v>
      </c>
      <c r="C68" s="18" t="s">
        <v>58</v>
      </c>
      <c r="D68" s="19" t="s">
        <v>54</v>
      </c>
      <c r="E68" s="20" t="s">
        <v>99</v>
      </c>
      <c r="F68" s="21">
        <v>44804.833333333336</v>
      </c>
      <c r="G68" s="21">
        <v>44807.430555555555</v>
      </c>
      <c r="H68" s="22" t="s">
        <v>45</v>
      </c>
      <c r="I68" s="23" t="s">
        <v>218</v>
      </c>
      <c r="J68" s="24">
        <v>2034</v>
      </c>
      <c r="K68" s="24">
        <v>74.53</v>
      </c>
      <c r="L68" s="24"/>
      <c r="M68" s="24"/>
      <c r="N68" s="24">
        <v>2108.5300000000002</v>
      </c>
      <c r="O68" s="20" t="s">
        <v>197</v>
      </c>
    </row>
    <row r="69" spans="1:15" ht="22.5" outlineLevel="2" x14ac:dyDescent="0.25">
      <c r="A69" s="16">
        <v>101</v>
      </c>
      <c r="B69" s="17">
        <v>44797</v>
      </c>
      <c r="C69" s="18" t="s">
        <v>58</v>
      </c>
      <c r="D69" s="19" t="s">
        <v>54</v>
      </c>
      <c r="E69" s="20" t="s">
        <v>233</v>
      </c>
      <c r="F69" s="21">
        <v>44830.315972222219</v>
      </c>
      <c r="G69" s="21" t="s">
        <v>37</v>
      </c>
      <c r="H69" s="22" t="s">
        <v>27</v>
      </c>
      <c r="I69" s="23" t="s">
        <v>268</v>
      </c>
      <c r="J69" s="24">
        <v>1057.25</v>
      </c>
      <c r="K69" s="24">
        <v>41.58</v>
      </c>
      <c r="L69" s="24"/>
      <c r="M69" s="24"/>
      <c r="N69" s="24">
        <v>1098.83</v>
      </c>
      <c r="O69" s="20" t="s">
        <v>269</v>
      </c>
    </row>
    <row r="70" spans="1:15" ht="22.5" outlineLevel="2" x14ac:dyDescent="0.25">
      <c r="A70" s="16">
        <v>102</v>
      </c>
      <c r="B70" s="17">
        <v>44797</v>
      </c>
      <c r="C70" s="18" t="s">
        <v>58</v>
      </c>
      <c r="D70" s="19" t="s">
        <v>54</v>
      </c>
      <c r="E70" s="20" t="s">
        <v>236</v>
      </c>
      <c r="F70" s="21">
        <v>44833.305555555555</v>
      </c>
      <c r="G70" s="21" t="s">
        <v>37</v>
      </c>
      <c r="H70" s="22" t="s">
        <v>32</v>
      </c>
      <c r="I70" s="23" t="s">
        <v>270</v>
      </c>
      <c r="J70" s="24">
        <v>623.87</v>
      </c>
      <c r="K70" s="24">
        <v>39.93</v>
      </c>
      <c r="L70" s="24"/>
      <c r="M70" s="24"/>
      <c r="N70" s="24">
        <v>663.8</v>
      </c>
      <c r="O70" s="20" t="s">
        <v>269</v>
      </c>
    </row>
    <row r="71" spans="1:15" outlineLevel="1" x14ac:dyDescent="0.25">
      <c r="A71" s="40"/>
      <c r="B71" s="41"/>
      <c r="C71" s="42" t="s">
        <v>294</v>
      </c>
      <c r="D71" s="34"/>
      <c r="E71" s="35"/>
      <c r="F71" s="36"/>
      <c r="G71" s="36"/>
      <c r="H71" s="37"/>
      <c r="I71" s="38"/>
      <c r="J71" s="39"/>
      <c r="K71" s="39">
        <f>SUBTOTAL(9,K66:K70)</f>
        <v>309.05</v>
      </c>
      <c r="L71" s="39">
        <f>SUBTOTAL(9,L66:L70)</f>
        <v>0</v>
      </c>
      <c r="M71" s="39">
        <f>SUBTOTAL(9,M66:M70)</f>
        <v>0</v>
      </c>
      <c r="N71" s="39">
        <f>SUBTOTAL(9,N66:N70)</f>
        <v>8171.9300000000012</v>
      </c>
      <c r="O71" s="35"/>
    </row>
    <row r="72" spans="1:15" ht="24" outlineLevel="2" x14ac:dyDescent="0.25">
      <c r="A72" s="16">
        <v>10</v>
      </c>
      <c r="B72" s="17">
        <v>44635</v>
      </c>
      <c r="C72" s="18" t="s">
        <v>64</v>
      </c>
      <c r="D72" s="19" t="str">
        <f>IFERROR(VLOOKUP(C72,[1]Dados!A:B,2,),"-")</f>
        <v>Conselheiro</v>
      </c>
      <c r="E72" s="20" t="s">
        <v>65</v>
      </c>
      <c r="F72" s="21">
        <v>44642.805555555555</v>
      </c>
      <c r="G72" s="21">
        <v>44644.788194444445</v>
      </c>
      <c r="H72" s="22" t="s">
        <v>45</v>
      </c>
      <c r="I72" s="23" t="s">
        <v>66</v>
      </c>
      <c r="J72" s="24">
        <v>2265.4299999999998</v>
      </c>
      <c r="K72" s="24">
        <v>72.12</v>
      </c>
      <c r="L72" s="24"/>
      <c r="M72" s="24"/>
      <c r="N72" s="24">
        <v>2337.5499999999997</v>
      </c>
      <c r="O72" s="20" t="s">
        <v>53</v>
      </c>
    </row>
    <row r="73" spans="1:15" ht="24" outlineLevel="2" x14ac:dyDescent="0.25">
      <c r="A73" s="16">
        <v>25</v>
      </c>
      <c r="B73" s="17">
        <v>44691</v>
      </c>
      <c r="C73" s="18" t="s">
        <v>64</v>
      </c>
      <c r="D73" s="19" t="s">
        <v>54</v>
      </c>
      <c r="E73" s="20" t="s">
        <v>67</v>
      </c>
      <c r="F73" s="21">
        <v>44733.798611111109</v>
      </c>
      <c r="G73" s="21" t="s">
        <v>37</v>
      </c>
      <c r="H73" s="22" t="s">
        <v>45</v>
      </c>
      <c r="I73" s="23" t="s">
        <v>68</v>
      </c>
      <c r="J73" s="24">
        <v>811.29</v>
      </c>
      <c r="K73" s="24">
        <v>40.44</v>
      </c>
      <c r="L73" s="24"/>
      <c r="M73" s="24"/>
      <c r="N73" s="24">
        <v>851.73</v>
      </c>
      <c r="O73" s="20" t="s">
        <v>57</v>
      </c>
    </row>
    <row r="74" spans="1:15" ht="24" outlineLevel="2" x14ac:dyDescent="0.25">
      <c r="A74" s="16">
        <v>26</v>
      </c>
      <c r="B74" s="17">
        <v>44691</v>
      </c>
      <c r="C74" s="18" t="s">
        <v>64</v>
      </c>
      <c r="D74" s="19" t="s">
        <v>54</v>
      </c>
      <c r="E74" s="20" t="s">
        <v>69</v>
      </c>
      <c r="F74" s="21">
        <v>44736.614583333336</v>
      </c>
      <c r="G74" s="21" t="s">
        <v>37</v>
      </c>
      <c r="H74" s="22" t="s">
        <v>32</v>
      </c>
      <c r="I74" s="23" t="s">
        <v>70</v>
      </c>
      <c r="J74" s="24">
        <v>722.53</v>
      </c>
      <c r="K74" s="24">
        <v>34.33</v>
      </c>
      <c r="L74" s="24"/>
      <c r="M74" s="24"/>
      <c r="N74" s="24">
        <v>756.86</v>
      </c>
      <c r="O74" s="20" t="s">
        <v>57</v>
      </c>
    </row>
    <row r="75" spans="1:15" ht="33.75" outlineLevel="2" x14ac:dyDescent="0.25">
      <c r="A75" s="16">
        <v>88</v>
      </c>
      <c r="B75" s="17">
        <v>44795</v>
      </c>
      <c r="C75" s="18" t="s">
        <v>64</v>
      </c>
      <c r="D75" s="19" t="s">
        <v>54</v>
      </c>
      <c r="E75" s="20" t="s">
        <v>146</v>
      </c>
      <c r="F75" s="21">
        <v>44824.798611111109</v>
      </c>
      <c r="G75" s="21">
        <v>44827.541666666664</v>
      </c>
      <c r="H75" s="22" t="s">
        <v>45</v>
      </c>
      <c r="I75" s="23" t="s">
        <v>247</v>
      </c>
      <c r="J75" s="24">
        <v>2768.29</v>
      </c>
      <c r="K75" s="24">
        <v>79.87</v>
      </c>
      <c r="L75" s="24"/>
      <c r="M75" s="24"/>
      <c r="N75" s="24">
        <v>2848.16</v>
      </c>
      <c r="O75" s="20" t="s">
        <v>320</v>
      </c>
    </row>
    <row r="76" spans="1:15" outlineLevel="1" x14ac:dyDescent="0.25">
      <c r="A76" s="40"/>
      <c r="B76" s="41"/>
      <c r="C76" s="42" t="s">
        <v>295</v>
      </c>
      <c r="D76" s="34"/>
      <c r="E76" s="35"/>
      <c r="F76" s="36"/>
      <c r="G76" s="36"/>
      <c r="H76" s="37"/>
      <c r="I76" s="38"/>
      <c r="J76" s="39"/>
      <c r="K76" s="39">
        <f>SUBTOTAL(9,K72:K75)</f>
        <v>226.76</v>
      </c>
      <c r="L76" s="39">
        <f>SUBTOTAL(9,L72:L75)</f>
        <v>0</v>
      </c>
      <c r="M76" s="39">
        <f>SUBTOTAL(9,M72:M75)</f>
        <v>0</v>
      </c>
      <c r="N76" s="39">
        <f>SUBTOTAL(9,N72:N75)</f>
        <v>6794.2999999999993</v>
      </c>
      <c r="O76" s="35"/>
    </row>
    <row r="77" spans="1:15" ht="24" outlineLevel="2" x14ac:dyDescent="0.25">
      <c r="A77" s="16">
        <v>95</v>
      </c>
      <c r="B77" s="17">
        <v>44797</v>
      </c>
      <c r="C77" s="18" t="s">
        <v>255</v>
      </c>
      <c r="D77" s="19" t="s">
        <v>43</v>
      </c>
      <c r="E77" s="20" t="s">
        <v>256</v>
      </c>
      <c r="F77" s="21">
        <v>44805.364583333336</v>
      </c>
      <c r="G77" s="21" t="s">
        <v>37</v>
      </c>
      <c r="H77" s="22" t="s">
        <v>257</v>
      </c>
      <c r="I77" s="23" t="s">
        <v>258</v>
      </c>
      <c r="J77" s="24">
        <v>639</v>
      </c>
      <c r="K77" s="24">
        <v>31.37</v>
      </c>
      <c r="L77" s="24"/>
      <c r="M77" s="24"/>
      <c r="N77" s="24">
        <v>670.37</v>
      </c>
      <c r="O77" s="20" t="s">
        <v>197</v>
      </c>
    </row>
    <row r="78" spans="1:15" ht="24" outlineLevel="2" x14ac:dyDescent="0.25">
      <c r="A78" s="25">
        <v>96</v>
      </c>
      <c r="B78" s="26">
        <v>44797</v>
      </c>
      <c r="C78" s="27" t="s">
        <v>255</v>
      </c>
      <c r="D78" s="28" t="s">
        <v>43</v>
      </c>
      <c r="E78" s="29" t="s">
        <v>259</v>
      </c>
      <c r="F78" s="30">
        <v>44805.708333333336</v>
      </c>
      <c r="G78" s="30" t="s">
        <v>37</v>
      </c>
      <c r="H78" s="31" t="s">
        <v>32</v>
      </c>
      <c r="I78" s="32" t="s">
        <v>260</v>
      </c>
      <c r="J78" s="33">
        <v>647.01</v>
      </c>
      <c r="K78" s="33">
        <v>40.26</v>
      </c>
      <c r="L78" s="33"/>
      <c r="M78" s="33"/>
      <c r="N78" s="33">
        <v>687.27</v>
      </c>
      <c r="O78" s="29" t="s">
        <v>197</v>
      </c>
    </row>
    <row r="79" spans="1:15" ht="24" outlineLevel="2" x14ac:dyDescent="0.25">
      <c r="A79" s="16">
        <v>97</v>
      </c>
      <c r="B79" s="17">
        <v>44797</v>
      </c>
      <c r="C79" s="18" t="s">
        <v>255</v>
      </c>
      <c r="D79" s="19" t="s">
        <v>43</v>
      </c>
      <c r="E79" s="20" t="s">
        <v>226</v>
      </c>
      <c r="F79" s="21">
        <v>44807.197916666664</v>
      </c>
      <c r="G79" s="21" t="s">
        <v>37</v>
      </c>
      <c r="H79" s="22" t="s">
        <v>45</v>
      </c>
      <c r="I79" s="23" t="s">
        <v>261</v>
      </c>
      <c r="J79" s="24">
        <v>769.86</v>
      </c>
      <c r="K79" s="24">
        <v>32.950000000000003</v>
      </c>
      <c r="L79" s="24"/>
      <c r="M79" s="24"/>
      <c r="N79" s="24">
        <v>802.81000000000006</v>
      </c>
      <c r="O79" s="20" t="s">
        <v>197</v>
      </c>
    </row>
    <row r="80" spans="1:15" ht="24" outlineLevel="2" x14ac:dyDescent="0.25">
      <c r="A80" s="16">
        <v>98</v>
      </c>
      <c r="B80" s="17">
        <v>44797</v>
      </c>
      <c r="C80" s="18" t="s">
        <v>255</v>
      </c>
      <c r="D80" s="19" t="s">
        <v>43</v>
      </c>
      <c r="E80" s="20" t="s">
        <v>262</v>
      </c>
      <c r="F80" s="21">
        <v>44807.315972222219</v>
      </c>
      <c r="G80" s="21" t="s">
        <v>37</v>
      </c>
      <c r="H80" s="22" t="s">
        <v>27</v>
      </c>
      <c r="I80" s="23" t="s">
        <v>263</v>
      </c>
      <c r="J80" s="24">
        <v>1057.25</v>
      </c>
      <c r="K80" s="24">
        <v>41.58</v>
      </c>
      <c r="L80" s="24"/>
      <c r="M80" s="24"/>
      <c r="N80" s="24">
        <v>1098.83</v>
      </c>
      <c r="O80" s="20" t="s">
        <v>197</v>
      </c>
    </row>
    <row r="81" spans="1:15" ht="24" outlineLevel="2" x14ac:dyDescent="0.25">
      <c r="A81" s="16">
        <v>99</v>
      </c>
      <c r="B81" s="17">
        <v>44797</v>
      </c>
      <c r="C81" s="18" t="s">
        <v>255</v>
      </c>
      <c r="D81" s="19" t="s">
        <v>43</v>
      </c>
      <c r="E81" s="20" t="s">
        <v>264</v>
      </c>
      <c r="F81" s="21">
        <v>44807.447916666664</v>
      </c>
      <c r="G81" s="21" t="s">
        <v>37</v>
      </c>
      <c r="H81" s="22" t="s">
        <v>257</v>
      </c>
      <c r="I81" s="23" t="s">
        <v>265</v>
      </c>
      <c r="J81" s="24">
        <v>929</v>
      </c>
      <c r="K81" s="24">
        <v>39.93</v>
      </c>
      <c r="L81" s="24"/>
      <c r="M81" s="24"/>
      <c r="N81" s="24">
        <v>968.93</v>
      </c>
      <c r="O81" s="20" t="s">
        <v>197</v>
      </c>
    </row>
    <row r="82" spans="1:15" outlineLevel="1" x14ac:dyDescent="0.25">
      <c r="A82" s="40"/>
      <c r="B82" s="41"/>
      <c r="C82" s="42" t="s">
        <v>296</v>
      </c>
      <c r="D82" s="34"/>
      <c r="E82" s="35"/>
      <c r="F82" s="36"/>
      <c r="G82" s="36"/>
      <c r="H82" s="37"/>
      <c r="I82" s="38"/>
      <c r="J82" s="39"/>
      <c r="K82" s="39">
        <f>SUBTOTAL(9,K77:K81)</f>
        <v>186.09</v>
      </c>
      <c r="L82" s="39">
        <f>SUBTOTAL(9,L77:L81)</f>
        <v>0</v>
      </c>
      <c r="M82" s="39">
        <f>SUBTOTAL(9,M77:M81)</f>
        <v>0</v>
      </c>
      <c r="N82" s="39">
        <f>SUBTOTAL(9,N77:N81)</f>
        <v>4228.21</v>
      </c>
      <c r="O82" s="35"/>
    </row>
    <row r="83" spans="1:15" ht="22.5" outlineLevel="2" x14ac:dyDescent="0.25">
      <c r="A83" s="16">
        <v>84</v>
      </c>
      <c r="B83" s="17">
        <v>44792</v>
      </c>
      <c r="C83" s="18" t="s">
        <v>241</v>
      </c>
      <c r="D83" s="19" t="s">
        <v>43</v>
      </c>
      <c r="E83" s="20" t="s">
        <v>224</v>
      </c>
      <c r="F83" s="21">
        <v>44804.503472222219</v>
      </c>
      <c r="G83" s="21" t="s">
        <v>37</v>
      </c>
      <c r="H83" s="22" t="s">
        <v>32</v>
      </c>
      <c r="I83" s="23" t="s">
        <v>242</v>
      </c>
      <c r="J83" s="24">
        <v>911.2</v>
      </c>
      <c r="K83" s="24">
        <v>41.58</v>
      </c>
      <c r="L83" s="24"/>
      <c r="M83" s="24"/>
      <c r="N83" s="24">
        <v>952.78000000000009</v>
      </c>
      <c r="O83" s="20" t="s">
        <v>197</v>
      </c>
    </row>
    <row r="84" spans="1:15" ht="22.5" outlineLevel="2" x14ac:dyDescent="0.25">
      <c r="A84" s="25">
        <v>85</v>
      </c>
      <c r="B84" s="26">
        <v>44792</v>
      </c>
      <c r="C84" s="27" t="s">
        <v>241</v>
      </c>
      <c r="D84" s="28" t="s">
        <v>43</v>
      </c>
      <c r="E84" s="29" t="s">
        <v>226</v>
      </c>
      <c r="F84" s="30">
        <v>44807.197916666664</v>
      </c>
      <c r="G84" s="30" t="s">
        <v>37</v>
      </c>
      <c r="H84" s="31" t="s">
        <v>45</v>
      </c>
      <c r="I84" s="32" t="s">
        <v>243</v>
      </c>
      <c r="J84" s="33">
        <v>577</v>
      </c>
      <c r="K84" s="33">
        <v>32.950000000000003</v>
      </c>
      <c r="L84" s="33"/>
      <c r="M84" s="33"/>
      <c r="N84" s="33">
        <v>609.95000000000005</v>
      </c>
      <c r="O84" s="29" t="s">
        <v>197</v>
      </c>
    </row>
    <row r="85" spans="1:15" outlineLevel="1" x14ac:dyDescent="0.25">
      <c r="A85" s="40"/>
      <c r="B85" s="41"/>
      <c r="C85" s="42" t="s">
        <v>297</v>
      </c>
      <c r="D85" s="34"/>
      <c r="E85" s="35"/>
      <c r="F85" s="36"/>
      <c r="G85" s="36"/>
      <c r="H85" s="37"/>
      <c r="I85" s="38"/>
      <c r="J85" s="39"/>
      <c r="K85" s="39">
        <f>SUBTOTAL(9,K83:K84)</f>
        <v>74.53</v>
      </c>
      <c r="L85" s="39">
        <f>SUBTOTAL(9,L83:L84)</f>
        <v>0</v>
      </c>
      <c r="M85" s="39">
        <f>SUBTOTAL(9,M83:M84)</f>
        <v>0</v>
      </c>
      <c r="N85" s="39">
        <f>SUBTOTAL(9,N83:N84)</f>
        <v>1562.73</v>
      </c>
      <c r="O85" s="35"/>
    </row>
    <row r="86" spans="1:15" ht="24" outlineLevel="2" x14ac:dyDescent="0.25">
      <c r="A86" s="16">
        <v>82</v>
      </c>
      <c r="B86" s="17">
        <v>44792</v>
      </c>
      <c r="C86" s="18" t="s">
        <v>238</v>
      </c>
      <c r="D86" s="19" t="s">
        <v>54</v>
      </c>
      <c r="E86" s="20" t="s">
        <v>224</v>
      </c>
      <c r="F86" s="21">
        <v>44804.503472222219</v>
      </c>
      <c r="G86" s="21" t="s">
        <v>37</v>
      </c>
      <c r="H86" s="22" t="s">
        <v>32</v>
      </c>
      <c r="I86" s="23" t="s">
        <v>239</v>
      </c>
      <c r="J86" s="24">
        <v>911.2</v>
      </c>
      <c r="K86" s="24">
        <v>41.58</v>
      </c>
      <c r="L86" s="24"/>
      <c r="M86" s="24"/>
      <c r="N86" s="24">
        <v>952.78000000000009</v>
      </c>
      <c r="O86" s="20" t="s">
        <v>197</v>
      </c>
    </row>
    <row r="87" spans="1:15" ht="24" outlineLevel="2" x14ac:dyDescent="0.25">
      <c r="A87" s="16">
        <v>83</v>
      </c>
      <c r="B87" s="17">
        <v>44792</v>
      </c>
      <c r="C87" s="18" t="s">
        <v>238</v>
      </c>
      <c r="D87" s="19" t="s">
        <v>54</v>
      </c>
      <c r="E87" s="20" t="s">
        <v>226</v>
      </c>
      <c r="F87" s="21">
        <v>44807.197916666664</v>
      </c>
      <c r="G87" s="21" t="s">
        <v>37</v>
      </c>
      <c r="H87" s="22" t="s">
        <v>45</v>
      </c>
      <c r="I87" s="23" t="s">
        <v>240</v>
      </c>
      <c r="J87" s="24">
        <v>577</v>
      </c>
      <c r="K87" s="24">
        <v>32.950000000000003</v>
      </c>
      <c r="L87" s="24"/>
      <c r="M87" s="24"/>
      <c r="N87" s="24">
        <v>609.95000000000005</v>
      </c>
      <c r="O87" s="20" t="s">
        <v>197</v>
      </c>
    </row>
    <row r="88" spans="1:15" outlineLevel="1" x14ac:dyDescent="0.25">
      <c r="A88" s="40"/>
      <c r="B88" s="41"/>
      <c r="C88" s="42" t="s">
        <v>298</v>
      </c>
      <c r="D88" s="34"/>
      <c r="E88" s="35"/>
      <c r="F88" s="36"/>
      <c r="G88" s="36"/>
      <c r="H88" s="37"/>
      <c r="I88" s="38"/>
      <c r="J88" s="39"/>
      <c r="K88" s="39">
        <f>SUBTOTAL(9,K86:K87)</f>
        <v>74.53</v>
      </c>
      <c r="L88" s="39">
        <f>SUBTOTAL(9,L86:L87)</f>
        <v>0</v>
      </c>
      <c r="M88" s="39">
        <f>SUBTOTAL(9,M86:M87)</f>
        <v>0</v>
      </c>
      <c r="N88" s="39">
        <f>SUBTOTAL(9,N86:N87)</f>
        <v>1562.73</v>
      </c>
      <c r="O88" s="35"/>
    </row>
    <row r="89" spans="1:15" ht="22.5" outlineLevel="2" x14ac:dyDescent="0.25">
      <c r="A89" s="16">
        <v>61</v>
      </c>
      <c r="B89" s="17">
        <v>44771</v>
      </c>
      <c r="C89" s="18" t="s">
        <v>190</v>
      </c>
      <c r="D89" s="19" t="s">
        <v>54</v>
      </c>
      <c r="E89" s="20" t="s">
        <v>191</v>
      </c>
      <c r="F89" s="21">
        <v>44777.645833333336</v>
      </c>
      <c r="G89" s="21" t="s">
        <v>37</v>
      </c>
      <c r="H89" s="22" t="s">
        <v>45</v>
      </c>
      <c r="I89" s="23" t="s">
        <v>192</v>
      </c>
      <c r="J89" s="24">
        <v>1631.29</v>
      </c>
      <c r="K89" s="24">
        <v>40.44</v>
      </c>
      <c r="L89" s="24"/>
      <c r="M89" s="24"/>
      <c r="N89" s="24">
        <v>1671.73</v>
      </c>
      <c r="O89" s="20" t="s">
        <v>181</v>
      </c>
    </row>
    <row r="90" spans="1:15" ht="22.5" outlineLevel="2" x14ac:dyDescent="0.25">
      <c r="A90" s="16">
        <v>62</v>
      </c>
      <c r="B90" s="17">
        <v>44771</v>
      </c>
      <c r="C90" s="18" t="s">
        <v>190</v>
      </c>
      <c r="D90" s="19" t="s">
        <v>54</v>
      </c>
      <c r="E90" s="20" t="s">
        <v>193</v>
      </c>
      <c r="F90" s="21">
        <v>44780.607638888891</v>
      </c>
      <c r="G90" s="21" t="s">
        <v>37</v>
      </c>
      <c r="H90" s="22" t="s">
        <v>32</v>
      </c>
      <c r="I90" s="23" t="s">
        <v>194</v>
      </c>
      <c r="J90" s="24">
        <v>1120.75</v>
      </c>
      <c r="K90" s="24">
        <v>34.33</v>
      </c>
      <c r="L90" s="24"/>
      <c r="M90" s="24"/>
      <c r="N90" s="24">
        <v>1155.08</v>
      </c>
      <c r="O90" s="20" t="s">
        <v>181</v>
      </c>
    </row>
    <row r="91" spans="1:15" ht="22.5" outlineLevel="2" x14ac:dyDescent="0.25">
      <c r="A91" s="25">
        <v>87</v>
      </c>
      <c r="B91" s="26">
        <v>44795</v>
      </c>
      <c r="C91" s="27" t="s">
        <v>190</v>
      </c>
      <c r="D91" s="28" t="s">
        <v>54</v>
      </c>
      <c r="E91" s="29" t="s">
        <v>245</v>
      </c>
      <c r="F91" s="30">
        <v>44804.559027777781</v>
      </c>
      <c r="G91" s="30">
        <v>44807.510416666664</v>
      </c>
      <c r="H91" s="31" t="s">
        <v>27</v>
      </c>
      <c r="I91" s="32" t="s">
        <v>246</v>
      </c>
      <c r="J91" s="33">
        <v>4096.5600000000004</v>
      </c>
      <c r="K91" s="33">
        <v>73.17</v>
      </c>
      <c r="L91" s="33"/>
      <c r="M91" s="33"/>
      <c r="N91" s="33">
        <v>4169.7300000000005</v>
      </c>
      <c r="O91" s="29" t="s">
        <v>197</v>
      </c>
    </row>
    <row r="92" spans="1:15" ht="22.5" outlineLevel="2" x14ac:dyDescent="0.25">
      <c r="A92" s="16">
        <v>105</v>
      </c>
      <c r="B92" s="17">
        <v>44797</v>
      </c>
      <c r="C92" s="18" t="s">
        <v>190</v>
      </c>
      <c r="D92" s="19" t="s">
        <v>54</v>
      </c>
      <c r="E92" s="20" t="s">
        <v>271</v>
      </c>
      <c r="F92" s="21">
        <v>44829.423611111109</v>
      </c>
      <c r="G92" s="21" t="s">
        <v>37</v>
      </c>
      <c r="H92" s="22" t="s">
        <v>32</v>
      </c>
      <c r="I92" s="23" t="s">
        <v>275</v>
      </c>
      <c r="J92" s="24">
        <v>299.87</v>
      </c>
      <c r="K92" s="24">
        <v>40.44</v>
      </c>
      <c r="L92" s="24"/>
      <c r="M92" s="24">
        <v>250</v>
      </c>
      <c r="N92" s="24">
        <v>590.30999999999995</v>
      </c>
      <c r="O92" s="20" t="s">
        <v>269</v>
      </c>
    </row>
    <row r="93" spans="1:15" ht="22.5" outlineLevel="2" x14ac:dyDescent="0.25">
      <c r="A93" s="16">
        <v>106</v>
      </c>
      <c r="B93" s="17">
        <v>44797</v>
      </c>
      <c r="C93" s="18" t="s">
        <v>190</v>
      </c>
      <c r="D93" s="19" t="s">
        <v>54</v>
      </c>
      <c r="E93" s="20" t="s">
        <v>236</v>
      </c>
      <c r="F93" s="21">
        <v>44833.6875</v>
      </c>
      <c r="G93" s="21" t="s">
        <v>37</v>
      </c>
      <c r="H93" s="22" t="s">
        <v>32</v>
      </c>
      <c r="I93" s="23" t="s">
        <v>276</v>
      </c>
      <c r="J93" s="24">
        <v>1149.2</v>
      </c>
      <c r="K93" s="24">
        <v>39.93</v>
      </c>
      <c r="L93" s="24"/>
      <c r="M93" s="24"/>
      <c r="N93" s="24">
        <v>1189.1300000000001</v>
      </c>
      <c r="O93" s="20" t="s">
        <v>269</v>
      </c>
    </row>
    <row r="94" spans="1:15" outlineLevel="1" x14ac:dyDescent="0.25">
      <c r="A94" s="40"/>
      <c r="B94" s="41"/>
      <c r="C94" s="42" t="s">
        <v>299</v>
      </c>
      <c r="D94" s="34"/>
      <c r="E94" s="35"/>
      <c r="F94" s="36"/>
      <c r="G94" s="36"/>
      <c r="H94" s="37"/>
      <c r="I94" s="38"/>
      <c r="J94" s="39"/>
      <c r="K94" s="39">
        <f>SUBTOTAL(9,K89:K93)</f>
        <v>228.31</v>
      </c>
      <c r="L94" s="39">
        <f>SUBTOTAL(9,L89:L93)</f>
        <v>0</v>
      </c>
      <c r="M94" s="39">
        <f>SUBTOTAL(9,M89:M93)</f>
        <v>250</v>
      </c>
      <c r="N94" s="39">
        <f>SUBTOTAL(9,N89:N93)</f>
        <v>8775.98</v>
      </c>
      <c r="O94" s="35"/>
    </row>
    <row r="95" spans="1:15" ht="24" outlineLevel="2" x14ac:dyDescent="0.25">
      <c r="A95" s="16">
        <v>45</v>
      </c>
      <c r="B95" s="17">
        <v>44739</v>
      </c>
      <c r="C95" s="18" t="s">
        <v>141</v>
      </c>
      <c r="D95" s="19" t="s">
        <v>54</v>
      </c>
      <c r="E95" s="20" t="s">
        <v>142</v>
      </c>
      <c r="F95" s="21">
        <v>44754.465277777781</v>
      </c>
      <c r="G95" s="21">
        <v>44759.454861111109</v>
      </c>
      <c r="H95" s="22" t="s">
        <v>45</v>
      </c>
      <c r="I95" s="23" t="s">
        <v>143</v>
      </c>
      <c r="J95" s="24">
        <v>1094</v>
      </c>
      <c r="K95" s="24">
        <v>81.010000000000005</v>
      </c>
      <c r="L95" s="24"/>
      <c r="M95" s="24"/>
      <c r="N95" s="24">
        <v>1175.01</v>
      </c>
      <c r="O95" s="20" t="s">
        <v>144</v>
      </c>
    </row>
    <row r="96" spans="1:15" outlineLevel="1" x14ac:dyDescent="0.25">
      <c r="A96" s="40"/>
      <c r="B96" s="41"/>
      <c r="C96" s="42" t="s">
        <v>314</v>
      </c>
      <c r="D96" s="34"/>
      <c r="E96" s="35"/>
      <c r="F96" s="36"/>
      <c r="G96" s="36"/>
      <c r="H96" s="37"/>
      <c r="I96" s="38"/>
      <c r="J96" s="39"/>
      <c r="K96" s="39">
        <f>SUBTOTAL(9,K95:K95)</f>
        <v>81.010000000000005</v>
      </c>
      <c r="L96" s="39">
        <f>SUBTOTAL(9,L95:L95)</f>
        <v>0</v>
      </c>
      <c r="M96" s="39">
        <f>SUBTOTAL(9,M95:M95)</f>
        <v>0</v>
      </c>
      <c r="N96" s="39">
        <f>SUBTOTAL(9,N95:N95)</f>
        <v>1175.01</v>
      </c>
      <c r="O96" s="35"/>
    </row>
    <row r="97" spans="1:15" ht="24" outlineLevel="2" x14ac:dyDescent="0.25">
      <c r="A97" s="16">
        <v>43</v>
      </c>
      <c r="B97" s="17">
        <v>44736</v>
      </c>
      <c r="C97" s="18" t="s">
        <v>138</v>
      </c>
      <c r="D97" s="19" t="s">
        <v>43</v>
      </c>
      <c r="E97" s="20" t="s">
        <v>124</v>
      </c>
      <c r="F97" s="21">
        <v>44748.791666666664</v>
      </c>
      <c r="G97" s="21" t="s">
        <v>37</v>
      </c>
      <c r="H97" s="22" t="s">
        <v>27</v>
      </c>
      <c r="I97" s="23" t="s">
        <v>139</v>
      </c>
      <c r="J97" s="24">
        <v>813.73</v>
      </c>
      <c r="K97" s="24">
        <v>35.520000000000003</v>
      </c>
      <c r="L97" s="24"/>
      <c r="M97" s="24"/>
      <c r="N97" s="24">
        <v>849.25</v>
      </c>
      <c r="O97" s="20" t="s">
        <v>126</v>
      </c>
    </row>
    <row r="98" spans="1:15" ht="24" outlineLevel="2" x14ac:dyDescent="0.25">
      <c r="A98" s="25">
        <v>44</v>
      </c>
      <c r="B98" s="26">
        <v>44736</v>
      </c>
      <c r="C98" s="27" t="s">
        <v>138</v>
      </c>
      <c r="D98" s="28" t="s">
        <v>43</v>
      </c>
      <c r="E98" s="29" t="s">
        <v>127</v>
      </c>
      <c r="F98" s="30">
        <v>44750.881944444445</v>
      </c>
      <c r="G98" s="30" t="s">
        <v>37</v>
      </c>
      <c r="H98" s="31" t="s">
        <v>32</v>
      </c>
      <c r="I98" s="32" t="s">
        <v>140</v>
      </c>
      <c r="J98" s="33">
        <v>576.75</v>
      </c>
      <c r="K98" s="33">
        <v>40.44</v>
      </c>
      <c r="L98" s="33"/>
      <c r="M98" s="33"/>
      <c r="N98" s="33">
        <v>617.19000000000005</v>
      </c>
      <c r="O98" s="29" t="s">
        <v>126</v>
      </c>
    </row>
    <row r="99" spans="1:15" outlineLevel="1" x14ac:dyDescent="0.25">
      <c r="A99" s="40"/>
      <c r="B99" s="41"/>
      <c r="C99" s="42" t="s">
        <v>315</v>
      </c>
      <c r="D99" s="34"/>
      <c r="E99" s="35"/>
      <c r="F99" s="36"/>
      <c r="G99" s="36"/>
      <c r="H99" s="37"/>
      <c r="I99" s="38"/>
      <c r="J99" s="39"/>
      <c r="K99" s="39">
        <f>SUBTOTAL(9,K97:K98)</f>
        <v>75.960000000000008</v>
      </c>
      <c r="L99" s="39">
        <f>SUBTOTAL(9,L97:L98)</f>
        <v>0</v>
      </c>
      <c r="M99" s="39">
        <f>SUBTOTAL(9,M97:M98)</f>
        <v>0</v>
      </c>
      <c r="N99" s="39">
        <f>SUBTOTAL(9,N97:N98)</f>
        <v>1466.44</v>
      </c>
      <c r="O99" s="35"/>
    </row>
    <row r="100" spans="1:15" ht="22.5" outlineLevel="2" x14ac:dyDescent="0.25">
      <c r="A100" s="16">
        <v>52</v>
      </c>
      <c r="B100" s="17">
        <v>44768</v>
      </c>
      <c r="C100" s="18" t="s">
        <v>165</v>
      </c>
      <c r="D100" s="19" t="s">
        <v>43</v>
      </c>
      <c r="E100" s="20" t="s">
        <v>166</v>
      </c>
      <c r="F100" s="21">
        <v>44808.399305555555</v>
      </c>
      <c r="G100" s="21">
        <v>44779.423611111109</v>
      </c>
      <c r="H100" s="22" t="s">
        <v>45</v>
      </c>
      <c r="I100" s="23" t="s">
        <v>167</v>
      </c>
      <c r="J100" s="24">
        <v>1749.71</v>
      </c>
      <c r="K100" s="24">
        <v>81.27</v>
      </c>
      <c r="L100" s="24"/>
      <c r="M100" s="24"/>
      <c r="N100" s="24">
        <v>1830.98</v>
      </c>
      <c r="O100" s="20" t="s">
        <v>168</v>
      </c>
    </row>
    <row r="101" spans="1:15" outlineLevel="1" x14ac:dyDescent="0.25">
      <c r="A101" s="40"/>
      <c r="B101" s="41"/>
      <c r="C101" s="42" t="s">
        <v>316</v>
      </c>
      <c r="D101" s="34"/>
      <c r="E101" s="35"/>
      <c r="F101" s="36"/>
      <c r="G101" s="36"/>
      <c r="H101" s="37"/>
      <c r="I101" s="38"/>
      <c r="J101" s="39"/>
      <c r="K101" s="39">
        <f>SUBTOTAL(9,K100:K100)</f>
        <v>81.27</v>
      </c>
      <c r="L101" s="39">
        <f>SUBTOTAL(9,L100:L100)</f>
        <v>0</v>
      </c>
      <c r="M101" s="39">
        <f>SUBTOTAL(9,M100:M100)</f>
        <v>0</v>
      </c>
      <c r="N101" s="39">
        <f>SUBTOTAL(9,N100:N100)</f>
        <v>1830.98</v>
      </c>
      <c r="O101" s="35"/>
    </row>
    <row r="102" spans="1:15" ht="22.5" outlineLevel="2" x14ac:dyDescent="0.25">
      <c r="A102" s="16">
        <v>86</v>
      </c>
      <c r="B102" s="17">
        <v>44795</v>
      </c>
      <c r="C102" s="18" t="s">
        <v>244</v>
      </c>
      <c r="D102" s="19" t="s">
        <v>43</v>
      </c>
      <c r="E102" s="20" t="s">
        <v>245</v>
      </c>
      <c r="F102" s="21">
        <v>44804.559027777781</v>
      </c>
      <c r="G102" s="21">
        <v>44807.510416666664</v>
      </c>
      <c r="H102" s="22" t="s">
        <v>27</v>
      </c>
      <c r="I102" s="23" t="s">
        <v>246</v>
      </c>
      <c r="J102" s="24">
        <v>4096.5600000000004</v>
      </c>
      <c r="K102" s="24">
        <v>73.17</v>
      </c>
      <c r="L102" s="24"/>
      <c r="M102" s="24"/>
      <c r="N102" s="24">
        <v>4169.7300000000005</v>
      </c>
      <c r="O102" s="20" t="s">
        <v>197</v>
      </c>
    </row>
    <row r="103" spans="1:15" outlineLevel="1" x14ac:dyDescent="0.25">
      <c r="A103" s="40"/>
      <c r="B103" s="41"/>
      <c r="C103" s="42" t="s">
        <v>300</v>
      </c>
      <c r="D103" s="34"/>
      <c r="E103" s="35"/>
      <c r="F103" s="36"/>
      <c r="G103" s="36"/>
      <c r="H103" s="37"/>
      <c r="I103" s="38"/>
      <c r="J103" s="39"/>
      <c r="K103" s="39">
        <f>SUBTOTAL(9,K102:K102)</f>
        <v>73.17</v>
      </c>
      <c r="L103" s="39">
        <f>SUBTOTAL(9,L102:L102)</f>
        <v>0</v>
      </c>
      <c r="M103" s="39">
        <f>SUBTOTAL(9,M102:M102)</f>
        <v>0</v>
      </c>
      <c r="N103" s="39">
        <f>SUBTOTAL(9,N102:N102)</f>
        <v>4169.7300000000005</v>
      </c>
      <c r="O103" s="35"/>
    </row>
    <row r="104" spans="1:15" ht="24" outlineLevel="2" x14ac:dyDescent="0.25">
      <c r="A104" s="16">
        <v>37</v>
      </c>
      <c r="B104" s="17">
        <v>44732</v>
      </c>
      <c r="C104" s="18" t="s">
        <v>123</v>
      </c>
      <c r="D104" s="19" t="s">
        <v>43</v>
      </c>
      <c r="E104" s="20" t="s">
        <v>124</v>
      </c>
      <c r="F104" s="21">
        <v>44749.767361111109</v>
      </c>
      <c r="G104" s="21" t="s">
        <v>37</v>
      </c>
      <c r="H104" s="22" t="s">
        <v>32</v>
      </c>
      <c r="I104" s="23" t="s">
        <v>125</v>
      </c>
      <c r="J104" s="24">
        <v>505.35</v>
      </c>
      <c r="K104" s="24">
        <v>35.520000000000003</v>
      </c>
      <c r="L104" s="24"/>
      <c r="M104" s="24"/>
      <c r="N104" s="24">
        <v>540.87</v>
      </c>
      <c r="O104" s="20" t="s">
        <v>126</v>
      </c>
    </row>
    <row r="105" spans="1:15" ht="24" outlineLevel="2" x14ac:dyDescent="0.25">
      <c r="A105" s="16">
        <v>38</v>
      </c>
      <c r="B105" s="17">
        <v>44732</v>
      </c>
      <c r="C105" s="18" t="s">
        <v>123</v>
      </c>
      <c r="D105" s="19" t="s">
        <v>43</v>
      </c>
      <c r="E105" s="20" t="s">
        <v>127</v>
      </c>
      <c r="F105" s="21">
        <v>44752.864583333336</v>
      </c>
      <c r="G105" s="21" t="s">
        <v>37</v>
      </c>
      <c r="H105" s="22" t="s">
        <v>27</v>
      </c>
      <c r="I105" s="23" t="s">
        <v>128</v>
      </c>
      <c r="J105" s="24">
        <v>503.4</v>
      </c>
      <c r="K105" s="24">
        <v>40.44</v>
      </c>
      <c r="L105" s="24"/>
      <c r="M105" s="24"/>
      <c r="N105" s="24">
        <v>543.83999999999992</v>
      </c>
      <c r="O105" s="20" t="s">
        <v>126</v>
      </c>
    </row>
    <row r="106" spans="1:15" outlineLevel="1" x14ac:dyDescent="0.25">
      <c r="A106" s="40"/>
      <c r="B106" s="41"/>
      <c r="C106" s="42" t="s">
        <v>317</v>
      </c>
      <c r="D106" s="34"/>
      <c r="E106" s="35"/>
      <c r="F106" s="36"/>
      <c r="G106" s="36"/>
      <c r="H106" s="37"/>
      <c r="I106" s="38"/>
      <c r="J106" s="39"/>
      <c r="K106" s="39">
        <f>SUBTOTAL(9,K104:K105)</f>
        <v>75.960000000000008</v>
      </c>
      <c r="L106" s="39">
        <f>SUBTOTAL(9,L104:L105)</f>
        <v>0</v>
      </c>
      <c r="M106" s="39">
        <f>SUBTOTAL(9,M104:M105)</f>
        <v>0</v>
      </c>
      <c r="N106" s="39">
        <f>SUBTOTAL(9,N104:N105)</f>
        <v>1084.71</v>
      </c>
      <c r="O106" s="35"/>
    </row>
    <row r="107" spans="1:15" ht="33.75" outlineLevel="2" x14ac:dyDescent="0.25">
      <c r="A107" s="16">
        <v>3</v>
      </c>
      <c r="B107" s="17">
        <v>44610</v>
      </c>
      <c r="C107" s="18" t="s">
        <v>71</v>
      </c>
      <c r="D107" s="19" t="str">
        <f>IFERROR(VLOOKUP(C107,[1]Dados!A:B,2,),"-")</f>
        <v>Conselheiro</v>
      </c>
      <c r="E107" s="20" t="s">
        <v>72</v>
      </c>
      <c r="F107" s="21">
        <v>44613.25</v>
      </c>
      <c r="G107" s="21" t="s">
        <v>37</v>
      </c>
      <c r="H107" s="22" t="s">
        <v>45</v>
      </c>
      <c r="I107" s="23" t="s">
        <v>73</v>
      </c>
      <c r="J107" s="24">
        <v>1924.14</v>
      </c>
      <c r="K107" s="24">
        <v>32.950000000000003</v>
      </c>
      <c r="L107" s="24"/>
      <c r="M107" s="24"/>
      <c r="N107" s="24">
        <v>1957.0900000000001</v>
      </c>
      <c r="O107" s="20" t="s">
        <v>74</v>
      </c>
    </row>
    <row r="108" spans="1:15" ht="33.75" outlineLevel="2" x14ac:dyDescent="0.25">
      <c r="A108" s="16">
        <v>4</v>
      </c>
      <c r="B108" s="17">
        <v>44610</v>
      </c>
      <c r="C108" s="18" t="s">
        <v>71</v>
      </c>
      <c r="D108" s="19" t="str">
        <f>IFERROR(VLOOKUP(C108,[1]Dados!A:B,2,),"-")</f>
        <v>Conselheiro</v>
      </c>
      <c r="E108" s="20" t="s">
        <v>75</v>
      </c>
      <c r="F108" s="21">
        <v>44614.267361111109</v>
      </c>
      <c r="G108" s="21" t="s">
        <v>37</v>
      </c>
      <c r="H108" s="22" t="s">
        <v>27</v>
      </c>
      <c r="I108" s="23" t="s">
        <v>76</v>
      </c>
      <c r="J108" s="24">
        <v>2294.96</v>
      </c>
      <c r="K108" s="24">
        <v>41.58</v>
      </c>
      <c r="L108" s="24"/>
      <c r="M108" s="24"/>
      <c r="N108" s="24">
        <v>2336.54</v>
      </c>
      <c r="O108" s="20" t="s">
        <v>74</v>
      </c>
    </row>
    <row r="109" spans="1:15" ht="22.5" outlineLevel="2" x14ac:dyDescent="0.25">
      <c r="A109" s="16">
        <v>7</v>
      </c>
      <c r="B109" s="17">
        <v>44628</v>
      </c>
      <c r="C109" s="18" t="s">
        <v>71</v>
      </c>
      <c r="D109" s="19" t="str">
        <f>IFERROR(VLOOKUP(C109,[1]Dados!A:B,2,),"-")</f>
        <v>Conselheiro</v>
      </c>
      <c r="E109" s="20" t="s">
        <v>72</v>
      </c>
      <c r="F109" s="21">
        <v>44630.458333333336</v>
      </c>
      <c r="G109" s="21" t="s">
        <v>37</v>
      </c>
      <c r="H109" s="22" t="s">
        <v>27</v>
      </c>
      <c r="I109" s="23" t="s">
        <v>77</v>
      </c>
      <c r="J109" s="24">
        <v>1896.29</v>
      </c>
      <c r="K109" s="24">
        <v>32.950000000000003</v>
      </c>
      <c r="L109" s="24"/>
      <c r="M109" s="24"/>
      <c r="N109" s="24">
        <v>1929.24</v>
      </c>
      <c r="O109" s="20" t="s">
        <v>78</v>
      </c>
    </row>
    <row r="110" spans="1:15" ht="22.5" outlineLevel="2" x14ac:dyDescent="0.25">
      <c r="A110" s="16">
        <v>8</v>
      </c>
      <c r="B110" s="17">
        <v>44628</v>
      </c>
      <c r="C110" s="18" t="s">
        <v>71</v>
      </c>
      <c r="D110" s="19" t="str">
        <f>IFERROR(VLOOKUP(C110,[1]Dados!A:B,2,),"-")</f>
        <v>Conselheiro</v>
      </c>
      <c r="E110" s="20" t="s">
        <v>75</v>
      </c>
      <c r="F110" s="21">
        <v>44631.711805555555</v>
      </c>
      <c r="G110" s="21" t="s">
        <v>37</v>
      </c>
      <c r="H110" s="22" t="s">
        <v>45</v>
      </c>
      <c r="I110" s="23" t="s">
        <v>79</v>
      </c>
      <c r="J110" s="24">
        <v>3427.14</v>
      </c>
      <c r="K110" s="24">
        <v>41.58</v>
      </c>
      <c r="L110" s="24"/>
      <c r="M110" s="24"/>
      <c r="N110" s="24">
        <v>3468.72</v>
      </c>
      <c r="O110" s="20" t="s">
        <v>78</v>
      </c>
    </row>
    <row r="111" spans="1:15" ht="22.5" outlineLevel="2" x14ac:dyDescent="0.25">
      <c r="A111" s="16">
        <v>15</v>
      </c>
      <c r="B111" s="17">
        <v>44651</v>
      </c>
      <c r="C111" s="18" t="s">
        <v>71</v>
      </c>
      <c r="D111" s="19" t="str">
        <f>IFERROR(VLOOKUP(C111,[1]Dados!A:B,2,),"-")</f>
        <v>Conselheiro</v>
      </c>
      <c r="E111" s="20" t="s">
        <v>80</v>
      </c>
      <c r="F111" s="21">
        <v>44675.868055555555</v>
      </c>
      <c r="G111" s="21">
        <v>44676.989583333336</v>
      </c>
      <c r="H111" s="22" t="s">
        <v>81</v>
      </c>
      <c r="I111" s="23" t="s">
        <v>82</v>
      </c>
      <c r="J111" s="24">
        <v>1164</v>
      </c>
      <c r="K111" s="24">
        <v>74.53</v>
      </c>
      <c r="L111" s="24"/>
      <c r="M111" s="24"/>
      <c r="N111" s="24">
        <v>1238.53</v>
      </c>
      <c r="O111" s="20" t="s">
        <v>83</v>
      </c>
    </row>
    <row r="112" spans="1:15" ht="22.5" outlineLevel="2" x14ac:dyDescent="0.25">
      <c r="A112" s="16">
        <v>16</v>
      </c>
      <c r="B112" s="17">
        <v>44651</v>
      </c>
      <c r="C112" s="18" t="s">
        <v>71</v>
      </c>
      <c r="D112" s="19" t="str">
        <f>IFERROR(VLOOKUP(C112,[1]Dados!A:B,2,),"-")</f>
        <v>Conselheiro</v>
      </c>
      <c r="E112" s="20" t="s">
        <v>72</v>
      </c>
      <c r="F112" s="21">
        <v>44704.197916666664</v>
      </c>
      <c r="G112" s="21" t="s">
        <v>37</v>
      </c>
      <c r="H112" s="22" t="s">
        <v>84</v>
      </c>
      <c r="I112" s="23" t="s">
        <v>85</v>
      </c>
      <c r="J112" s="24">
        <v>559.86</v>
      </c>
      <c r="K112" s="24">
        <v>32.950000000000003</v>
      </c>
      <c r="L112" s="24"/>
      <c r="M112" s="24"/>
      <c r="N112" s="24">
        <v>592.81000000000006</v>
      </c>
      <c r="O112" s="20" t="s">
        <v>86</v>
      </c>
    </row>
    <row r="113" spans="1:15" ht="22.5" outlineLevel="2" x14ac:dyDescent="0.25">
      <c r="A113" s="25">
        <v>17</v>
      </c>
      <c r="B113" s="26">
        <v>44651</v>
      </c>
      <c r="C113" s="27" t="s">
        <v>71</v>
      </c>
      <c r="D113" s="28" t="str">
        <f>IFERROR(VLOOKUP(C113,[1]Dados!A:B,2,),"-")</f>
        <v>Conselheiro</v>
      </c>
      <c r="E113" s="29" t="s">
        <v>75</v>
      </c>
      <c r="F113" s="30">
        <v>44705.309027777781</v>
      </c>
      <c r="G113" s="30" t="s">
        <v>37</v>
      </c>
      <c r="H113" s="31" t="s">
        <v>27</v>
      </c>
      <c r="I113" s="32" t="s">
        <v>87</v>
      </c>
      <c r="J113" s="33">
        <v>901.47</v>
      </c>
      <c r="K113" s="33">
        <v>41.58</v>
      </c>
      <c r="L113" s="33"/>
      <c r="M113" s="33"/>
      <c r="N113" s="33">
        <v>943.05000000000007</v>
      </c>
      <c r="O113" s="29" t="s">
        <v>86</v>
      </c>
    </row>
    <row r="114" spans="1:15" ht="22.5" outlineLevel="2" x14ac:dyDescent="0.25">
      <c r="A114" s="16">
        <v>66</v>
      </c>
      <c r="B114" s="17">
        <v>44777</v>
      </c>
      <c r="C114" s="18" t="s">
        <v>71</v>
      </c>
      <c r="D114" s="19" t="s">
        <v>54</v>
      </c>
      <c r="E114" s="20" t="s">
        <v>72</v>
      </c>
      <c r="F114" s="21">
        <v>44787.458333333336</v>
      </c>
      <c r="G114" s="21" t="s">
        <v>37</v>
      </c>
      <c r="H114" s="22" t="s">
        <v>45</v>
      </c>
      <c r="I114" s="23" t="s">
        <v>203</v>
      </c>
      <c r="J114" s="24">
        <v>922.71</v>
      </c>
      <c r="K114" s="24">
        <v>32.950000000000003</v>
      </c>
      <c r="L114" s="24"/>
      <c r="M114" s="24"/>
      <c r="N114" s="24">
        <v>955.66000000000008</v>
      </c>
      <c r="O114" s="20" t="s">
        <v>204</v>
      </c>
    </row>
    <row r="115" spans="1:15" ht="22.5" outlineLevel="2" x14ac:dyDescent="0.25">
      <c r="A115" s="16">
        <v>67</v>
      </c>
      <c r="B115" s="17">
        <v>44777</v>
      </c>
      <c r="C115" s="18" t="s">
        <v>71</v>
      </c>
      <c r="D115" s="19" t="s">
        <v>54</v>
      </c>
      <c r="E115" s="20" t="s">
        <v>205</v>
      </c>
      <c r="F115" s="21">
        <v>44789.541666666664</v>
      </c>
      <c r="G115" s="21">
        <v>44792.454861111109</v>
      </c>
      <c r="H115" s="22" t="s">
        <v>27</v>
      </c>
      <c r="I115" s="23" t="s">
        <v>206</v>
      </c>
      <c r="J115" s="24">
        <v>3872.32</v>
      </c>
      <c r="K115" s="24">
        <v>75.91</v>
      </c>
      <c r="L115" s="24"/>
      <c r="M115" s="24"/>
      <c r="N115" s="24">
        <v>3948.23</v>
      </c>
      <c r="O115" s="20" t="s">
        <v>177</v>
      </c>
    </row>
    <row r="116" spans="1:15" outlineLevel="1" x14ac:dyDescent="0.25">
      <c r="A116" s="40"/>
      <c r="B116" s="41"/>
      <c r="C116" s="42" t="s">
        <v>301</v>
      </c>
      <c r="D116" s="34"/>
      <c r="E116" s="35"/>
      <c r="F116" s="36"/>
      <c r="G116" s="36"/>
      <c r="H116" s="37"/>
      <c r="I116" s="38"/>
      <c r="J116" s="39"/>
      <c r="K116" s="39">
        <f>SUBTOTAL(9,K107:K115)</f>
        <v>406.98</v>
      </c>
      <c r="L116" s="39">
        <f>SUBTOTAL(9,L107:L115)</f>
        <v>0</v>
      </c>
      <c r="M116" s="39">
        <f>SUBTOTAL(9,M107:M115)</f>
        <v>0</v>
      </c>
      <c r="N116" s="39">
        <f>SUBTOTAL(9,N107:N115)</f>
        <v>17369.87</v>
      </c>
      <c r="O116" s="35"/>
    </row>
    <row r="117" spans="1:15" ht="22.5" outlineLevel="2" x14ac:dyDescent="0.25">
      <c r="A117" s="16">
        <v>14</v>
      </c>
      <c r="B117" s="17">
        <v>44645</v>
      </c>
      <c r="C117" s="18" t="s">
        <v>88</v>
      </c>
      <c r="D117" s="19" t="str">
        <f>IFERROR(VLOOKUP(C117,[1]Dados!A:B,2,),"-")</f>
        <v>Conselheiro</v>
      </c>
      <c r="E117" s="20" t="s">
        <v>89</v>
      </c>
      <c r="F117" s="21">
        <v>44658.430555555555</v>
      </c>
      <c r="G117" s="21">
        <v>44660.798611111109</v>
      </c>
      <c r="H117" s="22" t="s">
        <v>45</v>
      </c>
      <c r="I117" s="23" t="s">
        <v>90</v>
      </c>
      <c r="J117" s="24">
        <v>4192.57</v>
      </c>
      <c r="K117" s="24">
        <v>67.28</v>
      </c>
      <c r="L117" s="24"/>
      <c r="M117" s="24"/>
      <c r="N117" s="24">
        <v>4259.8499999999995</v>
      </c>
      <c r="O117" s="20" t="s">
        <v>91</v>
      </c>
    </row>
    <row r="118" spans="1:15" ht="22.5" outlineLevel="2" x14ac:dyDescent="0.25">
      <c r="A118" s="16">
        <v>49</v>
      </c>
      <c r="B118" s="17">
        <v>44758</v>
      </c>
      <c r="C118" s="18" t="s">
        <v>88</v>
      </c>
      <c r="D118" s="19" t="s">
        <v>54</v>
      </c>
      <c r="E118" s="20" t="s">
        <v>154</v>
      </c>
      <c r="F118" s="21">
        <v>44760.381944444445</v>
      </c>
      <c r="G118" s="21" t="s">
        <v>37</v>
      </c>
      <c r="H118" s="22" t="s">
        <v>112</v>
      </c>
      <c r="I118" s="23" t="s">
        <v>155</v>
      </c>
      <c r="J118" s="24">
        <v>1449.53</v>
      </c>
      <c r="K118" s="24">
        <v>41.58</v>
      </c>
      <c r="L118" s="24"/>
      <c r="M118" s="24"/>
      <c r="N118" s="24">
        <v>1491.11</v>
      </c>
      <c r="O118" s="20" t="s">
        <v>156</v>
      </c>
    </row>
    <row r="119" spans="1:15" ht="22.5" outlineLevel="2" x14ac:dyDescent="0.25">
      <c r="A119" s="25">
        <v>50</v>
      </c>
      <c r="B119" s="26">
        <v>44761</v>
      </c>
      <c r="C119" s="27" t="s">
        <v>88</v>
      </c>
      <c r="D119" s="28" t="s">
        <v>54</v>
      </c>
      <c r="E119" s="29" t="s">
        <v>158</v>
      </c>
      <c r="F119" s="30">
        <v>44765.510416666664</v>
      </c>
      <c r="G119" s="30" t="s">
        <v>37</v>
      </c>
      <c r="H119" s="31" t="s">
        <v>159</v>
      </c>
      <c r="I119" s="32" t="s">
        <v>160</v>
      </c>
      <c r="J119" s="33">
        <v>1619.53</v>
      </c>
      <c r="K119" s="33">
        <v>42.35</v>
      </c>
      <c r="L119" s="33"/>
      <c r="M119" s="33"/>
      <c r="N119" s="33">
        <v>1661.8799999999999</v>
      </c>
      <c r="O119" s="29" t="s">
        <v>156</v>
      </c>
    </row>
    <row r="120" spans="1:15" outlineLevel="1" x14ac:dyDescent="0.25">
      <c r="A120" s="40"/>
      <c r="B120" s="41"/>
      <c r="C120" s="42" t="s">
        <v>318</v>
      </c>
      <c r="D120" s="34"/>
      <c r="E120" s="35"/>
      <c r="F120" s="36"/>
      <c r="G120" s="36"/>
      <c r="H120" s="37"/>
      <c r="I120" s="38"/>
      <c r="J120" s="39"/>
      <c r="K120" s="39">
        <f>SUBTOTAL(9,K117:K119)</f>
        <v>151.21</v>
      </c>
      <c r="L120" s="39">
        <f>SUBTOTAL(9,L117:L119)</f>
        <v>0</v>
      </c>
      <c r="M120" s="39">
        <f>SUBTOTAL(9,M117:M119)</f>
        <v>0</v>
      </c>
      <c r="N120" s="39">
        <f>SUBTOTAL(9,N117:N119)</f>
        <v>7412.8399999999992</v>
      </c>
      <c r="O120" s="35"/>
    </row>
    <row r="121" spans="1:15" ht="45" outlineLevel="2" x14ac:dyDescent="0.25">
      <c r="A121" s="16">
        <v>1</v>
      </c>
      <c r="B121" s="17">
        <v>44579</v>
      </c>
      <c r="C121" s="18" t="s">
        <v>92</v>
      </c>
      <c r="D121" s="19" t="str">
        <f>IFERROR(VLOOKUP(C121,[1]Dados!A:B,2,),"-")</f>
        <v>Conselheiro</v>
      </c>
      <c r="E121" s="20" t="s">
        <v>93</v>
      </c>
      <c r="F121" s="21">
        <v>44609.246527777781</v>
      </c>
      <c r="G121" s="21">
        <v>44611.25</v>
      </c>
      <c r="H121" s="22" t="s">
        <v>27</v>
      </c>
      <c r="I121" s="23" t="s">
        <v>94</v>
      </c>
      <c r="J121" s="24">
        <v>584.85</v>
      </c>
      <c r="K121" s="24">
        <v>75.91</v>
      </c>
      <c r="L121" s="24">
        <v>90</v>
      </c>
      <c r="M121" s="24"/>
      <c r="N121" s="24">
        <v>750.76</v>
      </c>
      <c r="O121" s="20" t="s">
        <v>95</v>
      </c>
    </row>
    <row r="122" spans="1:15" ht="24" outlineLevel="2" x14ac:dyDescent="0.25">
      <c r="A122" s="16">
        <v>2</v>
      </c>
      <c r="B122" s="17">
        <v>44579</v>
      </c>
      <c r="C122" s="18" t="s">
        <v>92</v>
      </c>
      <c r="D122" s="19" t="str">
        <f>IFERROR(VLOOKUP(C122,[1]Dados!A:B,2,),"-")</f>
        <v>Conselheiro</v>
      </c>
      <c r="E122" s="20" t="s">
        <v>96</v>
      </c>
      <c r="F122" s="21">
        <v>44613.847222222219</v>
      </c>
      <c r="G122" s="21" t="s">
        <v>37</v>
      </c>
      <c r="H122" s="22" t="s">
        <v>27</v>
      </c>
      <c r="I122" s="23" t="s">
        <v>97</v>
      </c>
      <c r="J122" s="24">
        <v>235.39</v>
      </c>
      <c r="K122" s="24">
        <v>39.93</v>
      </c>
      <c r="L122" s="24">
        <v>45</v>
      </c>
      <c r="M122" s="24"/>
      <c r="N122" s="24">
        <v>320.32</v>
      </c>
      <c r="O122" s="20" t="s">
        <v>98</v>
      </c>
    </row>
    <row r="123" spans="1:15" ht="24" outlineLevel="2" x14ac:dyDescent="0.25">
      <c r="A123" s="16">
        <v>11</v>
      </c>
      <c r="B123" s="17">
        <v>44641</v>
      </c>
      <c r="C123" s="18" t="s">
        <v>92</v>
      </c>
      <c r="D123" s="19" t="str">
        <f>IFERROR(VLOOKUP(C123,[1]Dados!A:B,2,),"-")</f>
        <v>Conselheiro</v>
      </c>
      <c r="E123" s="20" t="s">
        <v>99</v>
      </c>
      <c r="F123" s="21">
        <v>44676.989583333336</v>
      </c>
      <c r="G123" s="21">
        <v>44678.868055555555</v>
      </c>
      <c r="H123" s="22" t="s">
        <v>45</v>
      </c>
      <c r="I123" s="23" t="s">
        <v>100</v>
      </c>
      <c r="J123" s="24">
        <v>649.71</v>
      </c>
      <c r="K123" s="24">
        <v>74.53</v>
      </c>
      <c r="L123" s="24"/>
      <c r="M123" s="24"/>
      <c r="N123" s="24">
        <v>724.24</v>
      </c>
      <c r="O123" s="20" t="s">
        <v>101</v>
      </c>
    </row>
    <row r="124" spans="1:15" ht="24" outlineLevel="2" x14ac:dyDescent="0.25">
      <c r="A124" s="16">
        <v>19</v>
      </c>
      <c r="B124" s="17">
        <v>44671</v>
      </c>
      <c r="C124" s="18" t="s">
        <v>92</v>
      </c>
      <c r="D124" s="19" t="s">
        <v>54</v>
      </c>
      <c r="E124" s="20" t="s">
        <v>31</v>
      </c>
      <c r="F124" s="21">
        <v>44695.322916666664</v>
      </c>
      <c r="G124" s="21">
        <v>44699.722222222219</v>
      </c>
      <c r="H124" s="22" t="s">
        <v>40</v>
      </c>
      <c r="I124" s="23" t="s">
        <v>102</v>
      </c>
      <c r="J124" s="24">
        <v>1307.3599999999999</v>
      </c>
      <c r="K124" s="24">
        <v>83.07</v>
      </c>
      <c r="L124" s="24"/>
      <c r="M124" s="24"/>
      <c r="N124" s="24">
        <v>1390.4299999999998</v>
      </c>
      <c r="O124" s="20" t="s">
        <v>29</v>
      </c>
    </row>
    <row r="125" spans="1:15" ht="24" outlineLevel="2" x14ac:dyDescent="0.25">
      <c r="A125" s="25">
        <v>20</v>
      </c>
      <c r="B125" s="26">
        <v>44673</v>
      </c>
      <c r="C125" s="27" t="s">
        <v>92</v>
      </c>
      <c r="D125" s="28" t="s">
        <v>54</v>
      </c>
      <c r="E125" s="29" t="s">
        <v>26</v>
      </c>
      <c r="F125" s="30">
        <v>44706.864583333336</v>
      </c>
      <c r="G125" s="30">
        <v>44710.291666666664</v>
      </c>
      <c r="H125" s="31" t="s">
        <v>32</v>
      </c>
      <c r="I125" s="32" t="s">
        <v>103</v>
      </c>
      <c r="J125" s="33">
        <v>509.07</v>
      </c>
      <c r="K125" s="33">
        <v>81.510000000000005</v>
      </c>
      <c r="L125" s="33"/>
      <c r="M125" s="33"/>
      <c r="N125" s="33">
        <v>590.58000000000004</v>
      </c>
      <c r="O125" s="29" t="s">
        <v>34</v>
      </c>
    </row>
    <row r="126" spans="1:15" ht="24" outlineLevel="2" x14ac:dyDescent="0.25">
      <c r="A126" s="16">
        <v>34</v>
      </c>
      <c r="B126" s="17">
        <v>44704</v>
      </c>
      <c r="C126" s="18" t="s">
        <v>92</v>
      </c>
      <c r="D126" s="19" t="s">
        <v>54</v>
      </c>
      <c r="E126" s="20" t="s">
        <v>104</v>
      </c>
      <c r="F126" s="21">
        <v>44755.232638888891</v>
      </c>
      <c r="G126" s="21">
        <v>44759.892361111109</v>
      </c>
      <c r="H126" s="22" t="s">
        <v>45</v>
      </c>
      <c r="I126" s="23" t="s">
        <v>105</v>
      </c>
      <c r="J126" s="24">
        <v>1254</v>
      </c>
      <c r="K126" s="24">
        <v>76.58</v>
      </c>
      <c r="L126" s="24"/>
      <c r="M126" s="24"/>
      <c r="N126" s="24">
        <v>1330.58</v>
      </c>
      <c r="O126" s="20" t="s">
        <v>106</v>
      </c>
    </row>
    <row r="127" spans="1:15" ht="24" outlineLevel="2" x14ac:dyDescent="0.25">
      <c r="A127" s="16">
        <v>35</v>
      </c>
      <c r="B127" s="17">
        <v>44732</v>
      </c>
      <c r="C127" s="18" t="s">
        <v>92</v>
      </c>
      <c r="D127" s="19" t="s">
        <v>54</v>
      </c>
      <c r="E127" s="20" t="s">
        <v>117</v>
      </c>
      <c r="F127" s="21">
        <v>44790.315972222219</v>
      </c>
      <c r="G127" s="21">
        <v>44793.885416666664</v>
      </c>
      <c r="H127" s="22" t="s">
        <v>27</v>
      </c>
      <c r="I127" s="23" t="s">
        <v>118</v>
      </c>
      <c r="J127" s="24">
        <v>1334.48</v>
      </c>
      <c r="K127" s="24">
        <v>75.91</v>
      </c>
      <c r="L127" s="24"/>
      <c r="M127" s="24"/>
      <c r="N127" s="24">
        <v>1410.39</v>
      </c>
      <c r="O127" s="20" t="s">
        <v>119</v>
      </c>
    </row>
    <row r="128" spans="1:15" ht="24" outlineLevel="2" x14ac:dyDescent="0.25">
      <c r="A128" s="16">
        <v>36</v>
      </c>
      <c r="B128" s="17">
        <v>44732</v>
      </c>
      <c r="C128" s="18" t="s">
        <v>92</v>
      </c>
      <c r="D128" s="19" t="s">
        <v>54</v>
      </c>
      <c r="E128" s="20" t="s">
        <v>120</v>
      </c>
      <c r="F128" s="21">
        <v>44804.833333333336</v>
      </c>
      <c r="G128" s="21">
        <v>44808.868055555555</v>
      </c>
      <c r="H128" s="22" t="s">
        <v>45</v>
      </c>
      <c r="I128" s="23" t="s">
        <v>121</v>
      </c>
      <c r="J128" s="24">
        <v>476.86</v>
      </c>
      <c r="K128" s="24">
        <v>74.53</v>
      </c>
      <c r="L128" s="24"/>
      <c r="M128" s="24"/>
      <c r="N128" s="24">
        <v>551.39</v>
      </c>
      <c r="O128" s="20" t="s">
        <v>122</v>
      </c>
    </row>
    <row r="129" spans="1:15" ht="24" outlineLevel="2" x14ac:dyDescent="0.25">
      <c r="A129" s="16">
        <v>39</v>
      </c>
      <c r="B129" s="17">
        <v>44735</v>
      </c>
      <c r="C129" s="18" t="s">
        <v>92</v>
      </c>
      <c r="D129" s="19" t="s">
        <v>54</v>
      </c>
      <c r="E129" s="20" t="s">
        <v>117</v>
      </c>
      <c r="F129" s="21">
        <v>44762.826388888891</v>
      </c>
      <c r="G129" s="21">
        <v>44766.649305555555</v>
      </c>
      <c r="H129" s="22" t="s">
        <v>45</v>
      </c>
      <c r="I129" s="23" t="s">
        <v>129</v>
      </c>
      <c r="J129" s="24">
        <v>1315.43</v>
      </c>
      <c r="K129" s="24">
        <v>75.91</v>
      </c>
      <c r="L129" s="24"/>
      <c r="M129" s="24"/>
      <c r="N129" s="24">
        <v>1391.3400000000001</v>
      </c>
      <c r="O129" s="20" t="s">
        <v>130</v>
      </c>
    </row>
    <row r="130" spans="1:15" ht="24" outlineLevel="2" x14ac:dyDescent="0.25">
      <c r="A130" s="25">
        <v>47</v>
      </c>
      <c r="B130" s="26">
        <v>44747</v>
      </c>
      <c r="C130" s="27" t="s">
        <v>92</v>
      </c>
      <c r="D130" s="28" t="s">
        <v>54</v>
      </c>
      <c r="E130" s="29" t="s">
        <v>148</v>
      </c>
      <c r="F130" s="30">
        <v>44797.236111111109</v>
      </c>
      <c r="G130" s="30">
        <v>44800.694444444445</v>
      </c>
      <c r="H130" s="31" t="s">
        <v>32</v>
      </c>
      <c r="I130" s="32" t="s">
        <v>149</v>
      </c>
      <c r="J130" s="33">
        <v>1777.33</v>
      </c>
      <c r="K130" s="33">
        <v>89.37</v>
      </c>
      <c r="L130" s="33"/>
      <c r="M130" s="33"/>
      <c r="N130" s="33">
        <v>1866.6999999999998</v>
      </c>
      <c r="O130" s="29" t="s">
        <v>150</v>
      </c>
    </row>
    <row r="131" spans="1:15" ht="24" outlineLevel="2" x14ac:dyDescent="0.25">
      <c r="A131" s="16">
        <v>51</v>
      </c>
      <c r="B131" s="17">
        <v>44768</v>
      </c>
      <c r="C131" s="18" t="s">
        <v>92</v>
      </c>
      <c r="D131" s="19" t="s">
        <v>54</v>
      </c>
      <c r="E131" s="20" t="s">
        <v>162</v>
      </c>
      <c r="F131" s="21">
        <v>44815.236111111109</v>
      </c>
      <c r="G131" s="21">
        <v>44818.75</v>
      </c>
      <c r="H131" s="22" t="s">
        <v>32</v>
      </c>
      <c r="I131" s="23" t="s">
        <v>163</v>
      </c>
      <c r="J131" s="24">
        <v>1037.33</v>
      </c>
      <c r="K131" s="24">
        <v>89.81</v>
      </c>
      <c r="L131" s="24"/>
      <c r="M131" s="24"/>
      <c r="N131" s="24">
        <v>1127.1399999999999</v>
      </c>
      <c r="O131" s="20" t="s">
        <v>164</v>
      </c>
    </row>
    <row r="132" spans="1:15" ht="24" outlineLevel="2" x14ac:dyDescent="0.25">
      <c r="A132" s="16">
        <v>80</v>
      </c>
      <c r="B132" s="17">
        <v>44792</v>
      </c>
      <c r="C132" s="18" t="s">
        <v>92</v>
      </c>
      <c r="D132" s="19" t="s">
        <v>54</v>
      </c>
      <c r="E132" s="20" t="s">
        <v>233</v>
      </c>
      <c r="F132" s="21">
        <v>44823.642361111109</v>
      </c>
      <c r="G132" s="21" t="s">
        <v>37</v>
      </c>
      <c r="H132" s="22" t="s">
        <v>27</v>
      </c>
      <c r="I132" s="23" t="s">
        <v>234</v>
      </c>
      <c r="J132" s="24">
        <v>981.2</v>
      </c>
      <c r="K132" s="24">
        <v>41.58</v>
      </c>
      <c r="L132" s="24"/>
      <c r="M132" s="24"/>
      <c r="N132" s="24">
        <v>1022.7800000000001</v>
      </c>
      <c r="O132" s="20" t="s">
        <v>235</v>
      </c>
    </row>
    <row r="133" spans="1:15" ht="24" outlineLevel="2" x14ac:dyDescent="0.25">
      <c r="A133" s="16">
        <v>81</v>
      </c>
      <c r="B133" s="17">
        <v>44792</v>
      </c>
      <c r="C133" s="18" t="s">
        <v>92</v>
      </c>
      <c r="D133" s="19" t="s">
        <v>54</v>
      </c>
      <c r="E133" s="20" t="s">
        <v>236</v>
      </c>
      <c r="F133" s="21">
        <v>44826.586805555555</v>
      </c>
      <c r="G133" s="21" t="s">
        <v>37</v>
      </c>
      <c r="H133" s="22" t="s">
        <v>32</v>
      </c>
      <c r="I133" s="23" t="s">
        <v>237</v>
      </c>
      <c r="J133" s="24">
        <v>623.87</v>
      </c>
      <c r="K133" s="24">
        <v>39.93</v>
      </c>
      <c r="L133" s="24"/>
      <c r="M133" s="24"/>
      <c r="N133" s="24">
        <v>663.8</v>
      </c>
      <c r="O133" s="20" t="s">
        <v>235</v>
      </c>
    </row>
    <row r="134" spans="1:15" ht="24" outlineLevel="2" x14ac:dyDescent="0.25">
      <c r="A134" s="16">
        <v>93</v>
      </c>
      <c r="B134" s="17">
        <v>44796</v>
      </c>
      <c r="C134" s="18" t="s">
        <v>92</v>
      </c>
      <c r="D134" s="19" t="s">
        <v>54</v>
      </c>
      <c r="E134" s="20" t="s">
        <v>250</v>
      </c>
      <c r="F134" s="21">
        <v>44880.423611111109</v>
      </c>
      <c r="G134" s="21" t="s">
        <v>37</v>
      </c>
      <c r="H134" s="22" t="s">
        <v>45</v>
      </c>
      <c r="I134" s="23" t="s">
        <v>251</v>
      </c>
      <c r="J134" s="24">
        <v>737</v>
      </c>
      <c r="K134" s="24">
        <v>41.58</v>
      </c>
      <c r="L134" s="24"/>
      <c r="M134" s="24"/>
      <c r="N134" s="24">
        <v>778.58</v>
      </c>
      <c r="O134" s="20" t="s">
        <v>252</v>
      </c>
    </row>
    <row r="135" spans="1:15" ht="24" outlineLevel="2" x14ac:dyDescent="0.25">
      <c r="A135" s="25">
        <v>94</v>
      </c>
      <c r="B135" s="26">
        <v>44796</v>
      </c>
      <c r="C135" s="27" t="s">
        <v>92</v>
      </c>
      <c r="D135" s="28" t="s">
        <v>54</v>
      </c>
      <c r="E135" s="29" t="s">
        <v>253</v>
      </c>
      <c r="F135" s="30">
        <v>44882.253472222219</v>
      </c>
      <c r="G135" s="30" t="s">
        <v>37</v>
      </c>
      <c r="H135" s="31" t="s">
        <v>27</v>
      </c>
      <c r="I135" s="32" t="s">
        <v>254</v>
      </c>
      <c r="J135" s="33">
        <v>368</v>
      </c>
      <c r="K135" s="33">
        <v>41.05</v>
      </c>
      <c r="L135" s="33"/>
      <c r="M135" s="33"/>
      <c r="N135" s="33">
        <v>409.05</v>
      </c>
      <c r="O135" s="29" t="s">
        <v>252</v>
      </c>
    </row>
    <row r="136" spans="1:15" outlineLevel="1" x14ac:dyDescent="0.25">
      <c r="A136" s="40"/>
      <c r="B136" s="41"/>
      <c r="C136" s="42" t="s">
        <v>302</v>
      </c>
      <c r="D136" s="34"/>
      <c r="E136" s="35"/>
      <c r="F136" s="36"/>
      <c r="G136" s="36"/>
      <c r="H136" s="37"/>
      <c r="I136" s="38"/>
      <c r="J136" s="39"/>
      <c r="K136" s="39">
        <f>SUBTOTAL(9,K121:K135)</f>
        <v>1001.1999999999999</v>
      </c>
      <c r="L136" s="39">
        <f>SUBTOTAL(9,L121:L135)</f>
        <v>135</v>
      </c>
      <c r="M136" s="39">
        <f>SUBTOTAL(9,M121:M135)</f>
        <v>0</v>
      </c>
      <c r="N136" s="39">
        <f>SUBTOTAL(9,N121:N135)</f>
        <v>14328.079999999998</v>
      </c>
      <c r="O136" s="35"/>
    </row>
    <row r="137" spans="1:15" ht="22.5" outlineLevel="2" x14ac:dyDescent="0.25">
      <c r="A137" s="16">
        <v>48</v>
      </c>
      <c r="B137" s="17">
        <v>44748</v>
      </c>
      <c r="C137" s="18" t="s">
        <v>151</v>
      </c>
      <c r="D137" s="19" t="s">
        <v>43</v>
      </c>
      <c r="E137" s="20" t="s">
        <v>152</v>
      </c>
      <c r="F137" s="21">
        <v>44749.545138888891</v>
      </c>
      <c r="G137" s="21">
        <v>44751.725694444445</v>
      </c>
      <c r="H137" s="22" t="s">
        <v>32</v>
      </c>
      <c r="I137" s="23" t="s">
        <v>153</v>
      </c>
      <c r="J137" s="24">
        <v>2390.9</v>
      </c>
      <c r="K137" s="24">
        <v>111.43</v>
      </c>
      <c r="L137" s="24"/>
      <c r="M137" s="24"/>
      <c r="N137" s="24">
        <v>2502.33</v>
      </c>
      <c r="O137" s="20" t="s">
        <v>126</v>
      </c>
    </row>
    <row r="138" spans="1:15" outlineLevel="1" x14ac:dyDescent="0.25">
      <c r="A138" s="40"/>
      <c r="B138" s="41"/>
      <c r="C138" s="42" t="s">
        <v>319</v>
      </c>
      <c r="D138" s="34"/>
      <c r="E138" s="35"/>
      <c r="F138" s="36"/>
      <c r="G138" s="36"/>
      <c r="H138" s="37"/>
      <c r="I138" s="38"/>
      <c r="J138" s="39"/>
      <c r="K138" s="39">
        <f>SUBTOTAL(9,K137:K137)</f>
        <v>111.43</v>
      </c>
      <c r="L138" s="39">
        <f>SUBTOTAL(9,L137:L137)</f>
        <v>0</v>
      </c>
      <c r="M138" s="39">
        <f>SUBTOTAL(9,M137:M137)</f>
        <v>0</v>
      </c>
      <c r="N138" s="39">
        <f>SUBTOTAL(9,N137:N137)</f>
        <v>2502.33</v>
      </c>
      <c r="O138" s="35"/>
    </row>
    <row r="139" spans="1:15" ht="22.5" outlineLevel="2" x14ac:dyDescent="0.25">
      <c r="A139" s="16">
        <v>76</v>
      </c>
      <c r="B139" s="17">
        <v>44790</v>
      </c>
      <c r="C139" s="18" t="s">
        <v>223</v>
      </c>
      <c r="D139" s="19" t="s">
        <v>43</v>
      </c>
      <c r="E139" s="20" t="s">
        <v>224</v>
      </c>
      <c r="F139" s="21">
        <v>44804.541666666664</v>
      </c>
      <c r="G139" s="21" t="s">
        <v>37</v>
      </c>
      <c r="H139" s="22" t="s">
        <v>81</v>
      </c>
      <c r="I139" s="23" t="s">
        <v>225</v>
      </c>
      <c r="J139" s="24">
        <v>834.14</v>
      </c>
      <c r="K139" s="24">
        <v>41.58</v>
      </c>
      <c r="L139" s="24"/>
      <c r="M139" s="24"/>
      <c r="N139" s="24">
        <v>875.72</v>
      </c>
      <c r="O139" s="20" t="s">
        <v>197</v>
      </c>
    </row>
    <row r="140" spans="1:15" ht="22.5" outlineLevel="2" x14ac:dyDescent="0.25">
      <c r="A140" s="16">
        <v>77</v>
      </c>
      <c r="B140" s="17">
        <v>44790</v>
      </c>
      <c r="C140" s="18" t="s">
        <v>223</v>
      </c>
      <c r="D140" s="19" t="s">
        <v>43</v>
      </c>
      <c r="E140" s="20" t="s">
        <v>226</v>
      </c>
      <c r="F140" s="21">
        <v>44806.809027777781</v>
      </c>
      <c r="G140" s="21" t="s">
        <v>37</v>
      </c>
      <c r="H140" s="22" t="s">
        <v>32</v>
      </c>
      <c r="I140" s="23" t="s">
        <v>227</v>
      </c>
      <c r="J140" s="24">
        <v>1239.8699999999999</v>
      </c>
      <c r="K140" s="24">
        <v>32.950000000000003</v>
      </c>
      <c r="L140" s="24"/>
      <c r="M140" s="24"/>
      <c r="N140" s="24">
        <v>1272.82</v>
      </c>
      <c r="O140" s="20" t="s">
        <v>197</v>
      </c>
    </row>
    <row r="141" spans="1:15" outlineLevel="1" x14ac:dyDescent="0.25">
      <c r="A141" s="40"/>
      <c r="B141" s="41"/>
      <c r="C141" s="42" t="s">
        <v>303</v>
      </c>
      <c r="D141" s="34"/>
      <c r="E141" s="35"/>
      <c r="F141" s="36"/>
      <c r="G141" s="36"/>
      <c r="H141" s="37"/>
      <c r="I141" s="38"/>
      <c r="J141" s="39"/>
      <c r="K141" s="39">
        <f>SUBTOTAL(9,K139:K140)</f>
        <v>74.53</v>
      </c>
      <c r="L141" s="39">
        <f>SUBTOTAL(9,L139:L140)</f>
        <v>0</v>
      </c>
      <c r="M141" s="39">
        <f>SUBTOTAL(9,M139:M140)</f>
        <v>0</v>
      </c>
      <c r="N141" s="39">
        <f>SUBTOTAL(9,N139:N140)</f>
        <v>2148.54</v>
      </c>
      <c r="O141" s="35"/>
    </row>
    <row r="142" spans="1:15" ht="22.5" outlineLevel="2" x14ac:dyDescent="0.25">
      <c r="A142" s="16">
        <v>13</v>
      </c>
      <c r="B142" s="17">
        <v>44645</v>
      </c>
      <c r="C142" s="18" t="s">
        <v>107</v>
      </c>
      <c r="D142" s="19" t="str">
        <f>IFERROR(VLOOKUP(C142,[1]Dados!A:B,2,),"-")</f>
        <v>Conselheiro</v>
      </c>
      <c r="E142" s="20" t="s">
        <v>55</v>
      </c>
      <c r="F142" s="21">
        <v>44658.236111111109</v>
      </c>
      <c r="G142" s="21">
        <v>44661.340277777781</v>
      </c>
      <c r="H142" s="22" t="s">
        <v>32</v>
      </c>
      <c r="I142" s="23" t="s">
        <v>108</v>
      </c>
      <c r="J142" s="24">
        <v>1954.88</v>
      </c>
      <c r="K142" s="24">
        <v>75.91</v>
      </c>
      <c r="L142" s="24"/>
      <c r="M142" s="24"/>
      <c r="N142" s="24">
        <v>2030.7900000000002</v>
      </c>
      <c r="O142" s="20" t="s">
        <v>91</v>
      </c>
    </row>
    <row r="143" spans="1:15" ht="22.5" outlineLevel="2" x14ac:dyDescent="0.25">
      <c r="A143" s="25">
        <v>28</v>
      </c>
      <c r="B143" s="26">
        <v>44691</v>
      </c>
      <c r="C143" s="27" t="s">
        <v>107</v>
      </c>
      <c r="D143" s="28" t="s">
        <v>54</v>
      </c>
      <c r="E143" s="29" t="s">
        <v>48</v>
      </c>
      <c r="F143" s="30">
        <v>44705.5</v>
      </c>
      <c r="G143" s="30" t="s">
        <v>37</v>
      </c>
      <c r="H143" s="31" t="s">
        <v>40</v>
      </c>
      <c r="I143" s="32" t="s">
        <v>109</v>
      </c>
      <c r="J143" s="33">
        <v>1149.25</v>
      </c>
      <c r="K143" s="33">
        <v>41.58</v>
      </c>
      <c r="L143" s="33"/>
      <c r="M143" s="33"/>
      <c r="N143" s="33">
        <v>1190.83</v>
      </c>
      <c r="O143" s="29" t="s">
        <v>110</v>
      </c>
    </row>
    <row r="144" spans="1:15" ht="22.5" outlineLevel="2" x14ac:dyDescent="0.25">
      <c r="A144" s="16">
        <v>30</v>
      </c>
      <c r="B144" s="17">
        <v>44691</v>
      </c>
      <c r="C144" s="18" t="s">
        <v>107</v>
      </c>
      <c r="D144" s="19" t="s">
        <v>54</v>
      </c>
      <c r="E144" s="20" t="s">
        <v>111</v>
      </c>
      <c r="F144" s="21">
        <v>44709.5</v>
      </c>
      <c r="G144" s="21" t="s">
        <v>37</v>
      </c>
      <c r="H144" s="22" t="s">
        <v>112</v>
      </c>
      <c r="I144" s="23" t="s">
        <v>113</v>
      </c>
      <c r="J144" s="24">
        <v>1247.68</v>
      </c>
      <c r="K144" s="24">
        <v>39.93</v>
      </c>
      <c r="L144" s="24"/>
      <c r="M144" s="24"/>
      <c r="N144" s="24">
        <v>1287.6100000000001</v>
      </c>
      <c r="O144" s="20" t="s">
        <v>110</v>
      </c>
    </row>
    <row r="145" spans="1:15" ht="22.5" outlineLevel="2" x14ac:dyDescent="0.25">
      <c r="A145" s="16">
        <v>49</v>
      </c>
      <c r="B145" s="17">
        <v>44758</v>
      </c>
      <c r="C145" s="18" t="s">
        <v>107</v>
      </c>
      <c r="D145" s="19" t="s">
        <v>54</v>
      </c>
      <c r="E145" s="20" t="s">
        <v>154</v>
      </c>
      <c r="F145" s="21">
        <v>44760.381944444445</v>
      </c>
      <c r="G145" s="21" t="s">
        <v>37</v>
      </c>
      <c r="H145" s="22" t="s">
        <v>157</v>
      </c>
      <c r="I145" s="23" t="s">
        <v>155</v>
      </c>
      <c r="J145" s="24">
        <v>1449.53</v>
      </c>
      <c r="K145" s="24">
        <v>41.58</v>
      </c>
      <c r="L145" s="24"/>
      <c r="M145" s="24"/>
      <c r="N145" s="24">
        <v>1491.11</v>
      </c>
      <c r="O145" s="20" t="s">
        <v>156</v>
      </c>
    </row>
    <row r="146" spans="1:15" ht="22.5" outlineLevel="2" x14ac:dyDescent="0.25">
      <c r="A146" s="16">
        <v>50</v>
      </c>
      <c r="B146" s="17">
        <v>44761</v>
      </c>
      <c r="C146" s="18" t="s">
        <v>107</v>
      </c>
      <c r="D146" s="19" t="s">
        <v>54</v>
      </c>
      <c r="E146" s="20" t="s">
        <v>158</v>
      </c>
      <c r="F146" s="21">
        <v>44765.510416666664</v>
      </c>
      <c r="G146" s="21" t="s">
        <v>37</v>
      </c>
      <c r="H146" s="22" t="s">
        <v>161</v>
      </c>
      <c r="I146" s="23" t="s">
        <v>160</v>
      </c>
      <c r="J146" s="24">
        <v>1619.53</v>
      </c>
      <c r="K146" s="24">
        <v>42.35</v>
      </c>
      <c r="L146" s="24"/>
      <c r="M146" s="24"/>
      <c r="N146" s="24">
        <v>1661.8799999999999</v>
      </c>
      <c r="O146" s="20" t="s">
        <v>156</v>
      </c>
    </row>
    <row r="147" spans="1:15" ht="22.5" outlineLevel="2" x14ac:dyDescent="0.25">
      <c r="A147" s="16">
        <v>90</v>
      </c>
      <c r="B147" s="17">
        <v>44796</v>
      </c>
      <c r="C147" s="18" t="s">
        <v>107</v>
      </c>
      <c r="D147" s="19" t="s">
        <v>54</v>
      </c>
      <c r="E147" s="20" t="s">
        <v>224</v>
      </c>
      <c r="F147" s="21">
        <v>44804.503472222219</v>
      </c>
      <c r="G147" s="21" t="s">
        <v>37</v>
      </c>
      <c r="H147" s="22" t="s">
        <v>32</v>
      </c>
      <c r="I147" s="23" t="s">
        <v>248</v>
      </c>
      <c r="J147" s="24">
        <v>1047.2</v>
      </c>
      <c r="K147" s="24">
        <v>41.58</v>
      </c>
      <c r="L147" s="24"/>
      <c r="M147" s="24"/>
      <c r="N147" s="24">
        <v>1088.78</v>
      </c>
      <c r="O147" s="20" t="s">
        <v>197</v>
      </c>
    </row>
    <row r="148" spans="1:15" ht="22.5" outlineLevel="2" x14ac:dyDescent="0.25">
      <c r="A148" s="25">
        <v>92</v>
      </c>
      <c r="B148" s="26">
        <v>44796</v>
      </c>
      <c r="C148" s="27" t="s">
        <v>107</v>
      </c>
      <c r="D148" s="28" t="s">
        <v>54</v>
      </c>
      <c r="E148" s="29" t="s">
        <v>226</v>
      </c>
      <c r="F148" s="30">
        <v>44807.430555555555</v>
      </c>
      <c r="G148" s="30" t="s">
        <v>37</v>
      </c>
      <c r="H148" s="31" t="s">
        <v>81</v>
      </c>
      <c r="I148" s="32" t="s">
        <v>249</v>
      </c>
      <c r="J148" s="33">
        <v>1699.86</v>
      </c>
      <c r="K148" s="33">
        <v>32.950000000000003</v>
      </c>
      <c r="L148" s="33"/>
      <c r="M148" s="33"/>
      <c r="N148" s="33">
        <v>1732.81</v>
      </c>
      <c r="O148" s="29" t="s">
        <v>197</v>
      </c>
    </row>
    <row r="149" spans="1:15" ht="22.5" outlineLevel="2" x14ac:dyDescent="0.25">
      <c r="A149" s="16">
        <v>109</v>
      </c>
      <c r="B149" s="17">
        <v>44803</v>
      </c>
      <c r="C149" s="18" t="s">
        <v>107</v>
      </c>
      <c r="D149" s="19" t="s">
        <v>54</v>
      </c>
      <c r="E149" s="20" t="s">
        <v>104</v>
      </c>
      <c r="F149" s="21">
        <v>44824.659722222219</v>
      </c>
      <c r="G149" s="21">
        <v>44828.340277777781</v>
      </c>
      <c r="H149" s="22" t="s">
        <v>32</v>
      </c>
      <c r="I149" s="23" t="s">
        <v>280</v>
      </c>
      <c r="J149" s="24">
        <v>1486.93</v>
      </c>
      <c r="K149" s="24">
        <v>81.010000000000005</v>
      </c>
      <c r="L149" s="24"/>
      <c r="M149" s="24"/>
      <c r="N149" s="24">
        <v>1567.94</v>
      </c>
      <c r="O149" s="20" t="s">
        <v>267</v>
      </c>
    </row>
    <row r="150" spans="1:15" outlineLevel="1" x14ac:dyDescent="0.25">
      <c r="A150" s="40"/>
      <c r="B150" s="41"/>
      <c r="C150" s="42" t="s">
        <v>304</v>
      </c>
      <c r="D150" s="34"/>
      <c r="E150" s="35"/>
      <c r="F150" s="36"/>
      <c r="G150" s="36"/>
      <c r="H150" s="37"/>
      <c r="I150" s="38"/>
      <c r="J150" s="39"/>
      <c r="K150" s="39">
        <f>SUBTOTAL(9,K142:K149)</f>
        <v>396.89</v>
      </c>
      <c r="L150" s="39">
        <f>SUBTOTAL(9,L142:L149)</f>
        <v>0</v>
      </c>
      <c r="M150" s="39">
        <f>SUBTOTAL(9,M142:M149)</f>
        <v>0</v>
      </c>
      <c r="N150" s="39">
        <f>SUBTOTAL(9,N142:N149)</f>
        <v>12051.75</v>
      </c>
      <c r="O150" s="35"/>
    </row>
    <row r="151" spans="1:15" ht="22.5" outlineLevel="2" x14ac:dyDescent="0.25">
      <c r="A151" s="16">
        <v>6</v>
      </c>
      <c r="B151" s="17">
        <v>44627</v>
      </c>
      <c r="C151" s="18" t="s">
        <v>114</v>
      </c>
      <c r="D151" s="19" t="str">
        <f>IFERROR(VLOOKUP(C151,[1]Dados!A:B,2,),"-")</f>
        <v>Conselheiro</v>
      </c>
      <c r="E151" s="20" t="s">
        <v>75</v>
      </c>
      <c r="F151" s="21">
        <v>44631.659722222219</v>
      </c>
      <c r="G151" s="21" t="s">
        <v>37</v>
      </c>
      <c r="H151" s="22" t="s">
        <v>27</v>
      </c>
      <c r="I151" s="23" t="s">
        <v>115</v>
      </c>
      <c r="J151" s="24">
        <v>1896.29</v>
      </c>
      <c r="K151" s="24">
        <v>41.58</v>
      </c>
      <c r="L151" s="24"/>
      <c r="M151" s="24"/>
      <c r="N151" s="24">
        <v>1937.87</v>
      </c>
      <c r="O151" s="20" t="s">
        <v>78</v>
      </c>
    </row>
    <row r="152" spans="1:15" ht="22.5" outlineLevel="2" x14ac:dyDescent="0.25">
      <c r="A152" s="16">
        <v>68</v>
      </c>
      <c r="B152" s="17">
        <v>44784</v>
      </c>
      <c r="C152" s="18" t="s">
        <v>114</v>
      </c>
      <c r="D152" s="19" t="s">
        <v>54</v>
      </c>
      <c r="E152" s="20" t="s">
        <v>72</v>
      </c>
      <c r="F152" s="21">
        <v>44787.510416666664</v>
      </c>
      <c r="G152" s="21" t="s">
        <v>37</v>
      </c>
      <c r="H152" s="22" t="s">
        <v>27</v>
      </c>
      <c r="I152" s="23" t="s">
        <v>207</v>
      </c>
      <c r="J152" s="24">
        <v>2215.23</v>
      </c>
      <c r="K152" s="24">
        <v>32.950000000000003</v>
      </c>
      <c r="L152" s="24"/>
      <c r="M152" s="24"/>
      <c r="N152" s="24">
        <v>2248.1799999999998</v>
      </c>
      <c r="O152" s="20" t="s">
        <v>204</v>
      </c>
    </row>
    <row r="153" spans="1:15" ht="22.5" outlineLevel="2" x14ac:dyDescent="0.25">
      <c r="A153" s="16">
        <v>69</v>
      </c>
      <c r="B153" s="17">
        <v>44784</v>
      </c>
      <c r="C153" s="18" t="s">
        <v>114</v>
      </c>
      <c r="D153" s="19" t="s">
        <v>54</v>
      </c>
      <c r="E153" s="20" t="s">
        <v>75</v>
      </c>
      <c r="F153" s="21">
        <v>44789.243055555555</v>
      </c>
      <c r="G153" s="21" t="s">
        <v>37</v>
      </c>
      <c r="H153" s="22" t="s">
        <v>45</v>
      </c>
      <c r="I153" s="23" t="s">
        <v>208</v>
      </c>
      <c r="J153" s="24">
        <v>1698.43</v>
      </c>
      <c r="K153" s="24">
        <v>41.58</v>
      </c>
      <c r="L153" s="24"/>
      <c r="M153" s="24"/>
      <c r="N153" s="24">
        <v>1740.01</v>
      </c>
      <c r="O153" s="20" t="s">
        <v>204</v>
      </c>
    </row>
    <row r="154" spans="1:15" outlineLevel="1" x14ac:dyDescent="0.25">
      <c r="A154" s="40"/>
      <c r="B154" s="41"/>
      <c r="C154" s="42" t="s">
        <v>305</v>
      </c>
      <c r="D154" s="34"/>
      <c r="E154" s="35"/>
      <c r="F154" s="36"/>
      <c r="G154" s="36"/>
      <c r="H154" s="37"/>
      <c r="I154" s="38"/>
      <c r="J154" s="39"/>
      <c r="K154" s="39">
        <f>SUBTOTAL(9,K151:K153)</f>
        <v>116.11</v>
      </c>
      <c r="L154" s="39">
        <f>SUBTOTAL(9,L151:L153)</f>
        <v>0</v>
      </c>
      <c r="M154" s="39">
        <f>SUBTOTAL(9,M151:M153)</f>
        <v>0</v>
      </c>
      <c r="N154" s="39">
        <f>SUBTOTAL(9,N151:N153)</f>
        <v>5926.0599999999995</v>
      </c>
      <c r="O154" s="35"/>
    </row>
    <row r="155" spans="1:15" ht="22.5" outlineLevel="2" x14ac:dyDescent="0.25">
      <c r="A155" s="16">
        <v>12</v>
      </c>
      <c r="B155" s="17">
        <v>44645</v>
      </c>
      <c r="C155" s="18" t="s">
        <v>116</v>
      </c>
      <c r="D155" s="19" t="str">
        <f>IFERROR(VLOOKUP(C155,[1]Dados!A:B,2,),"-")</f>
        <v>Conselheiro</v>
      </c>
      <c r="E155" s="20" t="s">
        <v>55</v>
      </c>
      <c r="F155" s="21">
        <v>44658.236111111109</v>
      </c>
      <c r="G155" s="21">
        <v>44661.340277777781</v>
      </c>
      <c r="H155" s="22" t="s">
        <v>32</v>
      </c>
      <c r="I155" s="23" t="s">
        <v>108</v>
      </c>
      <c r="J155" s="24">
        <v>1954.88</v>
      </c>
      <c r="K155" s="24">
        <v>75.91</v>
      </c>
      <c r="L155" s="24"/>
      <c r="M155" s="24"/>
      <c r="N155" s="24">
        <v>2030.7900000000002</v>
      </c>
      <c r="O155" s="20" t="s">
        <v>91</v>
      </c>
    </row>
    <row r="156" spans="1:15" ht="22.5" outlineLevel="2" x14ac:dyDescent="0.25">
      <c r="A156" s="16">
        <v>27</v>
      </c>
      <c r="B156" s="17">
        <v>44691</v>
      </c>
      <c r="C156" s="18" t="s">
        <v>116</v>
      </c>
      <c r="D156" s="19" t="s">
        <v>54</v>
      </c>
      <c r="E156" s="20" t="s">
        <v>48</v>
      </c>
      <c r="F156" s="21">
        <v>44705.5</v>
      </c>
      <c r="G156" s="21" t="s">
        <v>37</v>
      </c>
      <c r="H156" s="22" t="s">
        <v>27</v>
      </c>
      <c r="I156" s="23" t="s">
        <v>109</v>
      </c>
      <c r="J156" s="24">
        <v>1149.25</v>
      </c>
      <c r="K156" s="24">
        <v>41.58</v>
      </c>
      <c r="L156" s="24"/>
      <c r="M156" s="24"/>
      <c r="N156" s="24">
        <v>1190.83</v>
      </c>
      <c r="O156" s="20" t="s">
        <v>110</v>
      </c>
    </row>
    <row r="157" spans="1:15" ht="22.5" outlineLevel="2" x14ac:dyDescent="0.25">
      <c r="A157" s="16">
        <v>29</v>
      </c>
      <c r="B157" s="17">
        <v>44691</v>
      </c>
      <c r="C157" s="18" t="s">
        <v>116</v>
      </c>
      <c r="D157" s="19" t="s">
        <v>54</v>
      </c>
      <c r="E157" s="20" t="s">
        <v>111</v>
      </c>
      <c r="F157" s="21">
        <v>44709.5</v>
      </c>
      <c r="G157" s="21" t="s">
        <v>37</v>
      </c>
      <c r="H157" s="22" t="s">
        <v>32</v>
      </c>
      <c r="I157" s="23" t="s">
        <v>113</v>
      </c>
      <c r="J157" s="24">
        <v>1247.68</v>
      </c>
      <c r="K157" s="24">
        <v>39.93</v>
      </c>
      <c r="L157" s="24"/>
      <c r="M157" s="24"/>
      <c r="N157" s="24">
        <v>1287.6100000000001</v>
      </c>
      <c r="O157" s="20" t="s">
        <v>110</v>
      </c>
    </row>
    <row r="158" spans="1:15" ht="22.5" outlineLevel="2" x14ac:dyDescent="0.25">
      <c r="A158" s="16">
        <v>89</v>
      </c>
      <c r="B158" s="17">
        <v>44796</v>
      </c>
      <c r="C158" s="18" t="s">
        <v>116</v>
      </c>
      <c r="D158" s="19" t="s">
        <v>54</v>
      </c>
      <c r="E158" s="20" t="s">
        <v>224</v>
      </c>
      <c r="F158" s="21">
        <v>44804.503472222219</v>
      </c>
      <c r="G158" s="21" t="s">
        <v>37</v>
      </c>
      <c r="H158" s="22" t="s">
        <v>32</v>
      </c>
      <c r="I158" s="23" t="s">
        <v>248</v>
      </c>
      <c r="J158" s="24">
        <v>1047.2</v>
      </c>
      <c r="K158" s="24">
        <v>41.58</v>
      </c>
      <c r="L158" s="24"/>
      <c r="M158" s="24"/>
      <c r="N158" s="24">
        <v>1088.78</v>
      </c>
      <c r="O158" s="20" t="s">
        <v>197</v>
      </c>
    </row>
    <row r="159" spans="1:15" ht="22.5" outlineLevel="2" x14ac:dyDescent="0.25">
      <c r="A159" s="16">
        <v>91</v>
      </c>
      <c r="B159" s="17">
        <v>44796</v>
      </c>
      <c r="C159" s="18" t="s">
        <v>116</v>
      </c>
      <c r="D159" s="19" t="s">
        <v>54</v>
      </c>
      <c r="E159" s="20" t="s">
        <v>226</v>
      </c>
      <c r="F159" s="21">
        <v>44807.430555555555</v>
      </c>
      <c r="G159" s="21" t="s">
        <v>37</v>
      </c>
      <c r="H159" s="22" t="s">
        <v>45</v>
      </c>
      <c r="I159" s="23" t="s">
        <v>249</v>
      </c>
      <c r="J159" s="24">
        <v>1699.86</v>
      </c>
      <c r="K159" s="24">
        <v>32.950000000000003</v>
      </c>
      <c r="L159" s="24"/>
      <c r="M159" s="24"/>
      <c r="N159" s="24">
        <v>1732.81</v>
      </c>
      <c r="O159" s="20" t="s">
        <v>197</v>
      </c>
    </row>
    <row r="160" spans="1:15" outlineLevel="1" x14ac:dyDescent="0.25">
      <c r="A160" s="40"/>
      <c r="B160" s="41"/>
      <c r="C160" s="42" t="s">
        <v>306</v>
      </c>
      <c r="D160" s="34"/>
      <c r="E160" s="35"/>
      <c r="F160" s="36"/>
      <c r="G160" s="36"/>
      <c r="H160" s="37"/>
      <c r="I160" s="38"/>
      <c r="J160" s="39"/>
      <c r="K160" s="39">
        <f>SUBTOTAL(9,K155:K159)</f>
        <v>231.95</v>
      </c>
      <c r="L160" s="39">
        <f>SUBTOTAL(9,L155:L159)</f>
        <v>0</v>
      </c>
      <c r="M160" s="39">
        <f>SUBTOTAL(9,M155:M159)</f>
        <v>0</v>
      </c>
      <c r="N160" s="39">
        <f>SUBTOTAL(9,N155:N159)</f>
        <v>7330.82</v>
      </c>
      <c r="O160" s="35"/>
    </row>
    <row r="161" spans="1:15" x14ac:dyDescent="0.25">
      <c r="A161" s="40"/>
      <c r="B161" s="41"/>
      <c r="C161" s="42" t="s">
        <v>14</v>
      </c>
      <c r="D161" s="34"/>
      <c r="E161" s="35"/>
      <c r="F161" s="36"/>
      <c r="G161" s="36"/>
      <c r="H161" s="37"/>
      <c r="I161" s="38"/>
      <c r="J161" s="39"/>
      <c r="K161" s="39">
        <f>SUBTOTAL(9,K38:K159)</f>
        <v>5059.4499999999989</v>
      </c>
      <c r="L161" s="39">
        <f>SUBTOTAL(9,L38:L159)</f>
        <v>135</v>
      </c>
      <c r="M161" s="39">
        <f>SUBTOTAL(9,M38:M159)</f>
        <v>250</v>
      </c>
      <c r="N161" s="39">
        <f>SUBTOTAL(9,N38:N159)</f>
        <v>139801.74</v>
      </c>
      <c r="O161" s="35"/>
    </row>
    <row r="164" spans="1:15" x14ac:dyDescent="0.25">
      <c r="A164" s="43" t="s">
        <v>22</v>
      </c>
      <c r="B164" s="43"/>
      <c r="C164" s="43"/>
      <c r="D164" s="43"/>
      <c r="E164" s="43"/>
      <c r="F164" s="43"/>
    </row>
    <row r="165" spans="1:15" x14ac:dyDescent="0.25">
      <c r="A165" s="9"/>
      <c r="B165" s="15"/>
      <c r="C165" s="10"/>
      <c r="D165" s="10"/>
      <c r="E165" s="11" t="s">
        <v>13</v>
      </c>
      <c r="F165" s="12">
        <f>N32</f>
        <v>18105.930000000004</v>
      </c>
    </row>
    <row r="166" spans="1:15" x14ac:dyDescent="0.25">
      <c r="A166" s="9"/>
      <c r="B166" s="15"/>
      <c r="C166" s="10"/>
      <c r="D166" s="10"/>
      <c r="E166" s="11" t="s">
        <v>14</v>
      </c>
      <c r="F166" s="12">
        <f>N161</f>
        <v>139801.74</v>
      </c>
    </row>
    <row r="167" spans="1:15" x14ac:dyDescent="0.25">
      <c r="A167" s="9"/>
      <c r="B167" s="15"/>
      <c r="C167" s="10"/>
      <c r="D167" s="10"/>
      <c r="E167" s="11" t="s">
        <v>15</v>
      </c>
      <c r="F167" s="12">
        <f>SUM(F165:F166)</f>
        <v>157907.66999999998</v>
      </c>
    </row>
    <row r="169" spans="1:15" x14ac:dyDescent="0.25">
      <c r="A169" s="13" t="s">
        <v>23</v>
      </c>
      <c r="B169" s="13"/>
    </row>
  </sheetData>
  <sortState ref="A27:O122">
    <sortCondition ref="C26"/>
  </sortState>
  <mergeCells count="4">
    <mergeCell ref="A2:O2"/>
    <mergeCell ref="A3:O3"/>
    <mergeCell ref="A35:O35"/>
    <mergeCell ref="A164:F164"/>
  </mergeCells>
  <conditionalFormatting sqref="A33:M34">
    <cfRule type="expression" dxfId="4" priority="9">
      <formula>OR(#REF!="",AND(#REF!&lt;&gt;"",#REF!=""))</formula>
    </cfRule>
  </conditionalFormatting>
  <conditionalFormatting sqref="A33:M34">
    <cfRule type="expression" priority="10">
      <formula>OR(#REF!="",AND(#REF!&lt;&gt;"",#REF!=""))</formula>
    </cfRule>
  </conditionalFormatting>
  <conditionalFormatting sqref="O33:O34">
    <cfRule type="expression" dxfId="3" priority="7">
      <formula>OR(#REF!="",AND(#REF!&lt;&gt;"",#REF!=""))</formula>
    </cfRule>
  </conditionalFormatting>
  <conditionalFormatting sqref="O33:O34">
    <cfRule type="expression" priority="8">
      <formula>OR(#REF!="",AND(#REF!&lt;&gt;"",#REF!=""))</formula>
    </cfRule>
  </conditionalFormatting>
  <conditionalFormatting sqref="A165:E167">
    <cfRule type="expression" dxfId="2" priority="5">
      <formula>OR(#REF!="",AND(#REF!&lt;&gt;"",#REF!=""))</formula>
    </cfRule>
  </conditionalFormatting>
  <conditionalFormatting sqref="A165:E167">
    <cfRule type="expression" priority="6">
      <formula>OR(#REF!="",AND(#REF!&lt;&gt;"",#REF!=""))</formula>
    </cfRule>
  </conditionalFormatting>
  <conditionalFormatting sqref="F167 F165">
    <cfRule type="expression" dxfId="1" priority="3">
      <formula>OR(#REF!="",AND(#REF!&lt;&gt;"",#REF!=""))</formula>
    </cfRule>
  </conditionalFormatting>
  <conditionalFormatting sqref="F167 F165">
    <cfRule type="expression" priority="4">
      <formula>OR(#REF!="",AND(#REF!&lt;&gt;"",#REF!=""))</formula>
    </cfRule>
  </conditionalFormatting>
  <conditionalFormatting sqref="F166">
    <cfRule type="expression" dxfId="0" priority="1">
      <formula>OR(#REF!="",AND(#REF!&lt;&gt;"",#REF!=""))</formula>
    </cfRule>
  </conditionalFormatting>
  <conditionalFormatting sqref="F166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'[Controle de Diárias 2022.xlsx]Dados'!#REF!</xm:f>
          </x14:formula1>
          <xm:sqref>C38 C40 C42 C44</xm:sqref>
        </x14:dataValidation>
        <x14:dataValidation type="list" allowBlank="1" showInputMessage="1" showErrorMessage="1">
          <x14:formula1>
            <xm:f>'[Controle de Diárias 2022.xlsx]Dados'!#REF!</xm:f>
          </x14:formula1>
          <xm:sqref>C11 C6 C8:C9 C45:C46 C48:C55 C57:C58 C60 C62:C64 C66:C70 C72:C75 C77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Ago</vt:lpstr>
      <vt:lpstr>Acumulado2022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2022-10-26T17:57:24Z</cp:lastPrinted>
  <dcterms:created xsi:type="dcterms:W3CDTF">2020-03-24T12:06:26Z</dcterms:created>
  <dcterms:modified xsi:type="dcterms:W3CDTF">2022-10-26T17:57:27Z</dcterms:modified>
</cp:coreProperties>
</file>