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Viagens\Viagens_2022\"/>
    </mc:Choice>
  </mc:AlternateContent>
  <bookViews>
    <workbookView xWindow="0" yWindow="0" windowWidth="20490" windowHeight="7650"/>
  </bookViews>
  <sheets>
    <sheet name="NOV" sheetId="9" r:id="rId1"/>
    <sheet name="Acumulado2022" sheetId="1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0" i="11" l="1"/>
  <c r="L250" i="11"/>
  <c r="K250" i="11"/>
  <c r="J250" i="11"/>
  <c r="N247" i="11"/>
  <c r="M247" i="11"/>
  <c r="L247" i="11"/>
  <c r="K247" i="11"/>
  <c r="J247" i="11"/>
  <c r="N241" i="11"/>
  <c r="M241" i="11"/>
  <c r="L241" i="11"/>
  <c r="K241" i="11"/>
  <c r="J241" i="11"/>
  <c r="N234" i="11"/>
  <c r="M234" i="11"/>
  <c r="L234" i="11"/>
  <c r="K234" i="11"/>
  <c r="J234" i="11"/>
  <c r="N221" i="11"/>
  <c r="M221" i="11"/>
  <c r="L221" i="11"/>
  <c r="K221" i="11"/>
  <c r="J221" i="11"/>
  <c r="N218" i="11"/>
  <c r="M218" i="11"/>
  <c r="L218" i="11"/>
  <c r="K218" i="11"/>
  <c r="J218" i="11"/>
  <c r="N215" i="11"/>
  <c r="M215" i="11"/>
  <c r="L215" i="11"/>
  <c r="K215" i="11"/>
  <c r="J215" i="11"/>
  <c r="N192" i="11"/>
  <c r="M192" i="11"/>
  <c r="L192" i="11"/>
  <c r="K192" i="11"/>
  <c r="J192" i="11"/>
  <c r="N185" i="11"/>
  <c r="M185" i="11"/>
  <c r="L185" i="11"/>
  <c r="K185" i="11"/>
  <c r="J185" i="11"/>
  <c r="N182" i="11"/>
  <c r="M182" i="11"/>
  <c r="L182" i="11"/>
  <c r="K182" i="11"/>
  <c r="J182" i="11"/>
  <c r="N168" i="11"/>
  <c r="M168" i="11"/>
  <c r="L168" i="11"/>
  <c r="K168" i="11"/>
  <c r="J168" i="11"/>
  <c r="N165" i="11"/>
  <c r="M165" i="11"/>
  <c r="L165" i="11"/>
  <c r="K165" i="11"/>
  <c r="J165" i="11"/>
  <c r="N162" i="11"/>
  <c r="M162" i="11"/>
  <c r="L162" i="11"/>
  <c r="K162" i="11"/>
  <c r="J162" i="11"/>
  <c r="N159" i="11"/>
  <c r="M159" i="11"/>
  <c r="L159" i="11"/>
  <c r="K159" i="11"/>
  <c r="J159" i="11"/>
  <c r="N157" i="11"/>
  <c r="M157" i="11"/>
  <c r="L157" i="11"/>
  <c r="K157" i="11"/>
  <c r="J157" i="11"/>
  <c r="N154" i="11"/>
  <c r="M154" i="11"/>
  <c r="L154" i="11"/>
  <c r="K154" i="11"/>
  <c r="J154" i="11"/>
  <c r="N152" i="11"/>
  <c r="M152" i="11"/>
  <c r="L152" i="11"/>
  <c r="K152" i="11"/>
  <c r="J152" i="11"/>
  <c r="N149" i="11"/>
  <c r="M149" i="11"/>
  <c r="L149" i="11"/>
  <c r="K149" i="11"/>
  <c r="J149" i="11"/>
  <c r="M146" i="11"/>
  <c r="L146" i="11"/>
  <c r="K146" i="11"/>
  <c r="J146" i="11"/>
  <c r="N143" i="11"/>
  <c r="M143" i="11"/>
  <c r="L143" i="11"/>
  <c r="K143" i="11"/>
  <c r="J143" i="11"/>
  <c r="N135" i="11"/>
  <c r="M135" i="11"/>
  <c r="L135" i="11"/>
  <c r="K135" i="11"/>
  <c r="J135" i="11"/>
  <c r="N133" i="11"/>
  <c r="M133" i="11"/>
  <c r="L133" i="11"/>
  <c r="K133" i="11"/>
  <c r="J133" i="11"/>
  <c r="N129" i="11"/>
  <c r="M129" i="11"/>
  <c r="L129" i="11"/>
  <c r="K129" i="11"/>
  <c r="J129" i="11"/>
  <c r="N126" i="11"/>
  <c r="M126" i="11"/>
  <c r="L126" i="11"/>
  <c r="K126" i="11"/>
  <c r="J126" i="11"/>
  <c r="N120" i="11"/>
  <c r="M120" i="11"/>
  <c r="L120" i="11"/>
  <c r="K120" i="11"/>
  <c r="J120" i="11"/>
  <c r="N118" i="11"/>
  <c r="M118" i="11"/>
  <c r="L118" i="11"/>
  <c r="K118" i="11"/>
  <c r="J118" i="11"/>
  <c r="M116" i="11"/>
  <c r="L116" i="11"/>
  <c r="K116" i="11"/>
  <c r="J116" i="11"/>
  <c r="N114" i="11"/>
  <c r="M114" i="11"/>
  <c r="L114" i="11"/>
  <c r="K114" i="11"/>
  <c r="J114" i="11"/>
  <c r="N109" i="11"/>
  <c r="M109" i="11"/>
  <c r="L109" i="11"/>
  <c r="K109" i="11"/>
  <c r="J109" i="11"/>
  <c r="N106" i="11"/>
  <c r="M106" i="11"/>
  <c r="L106" i="11"/>
  <c r="K106" i="11"/>
  <c r="J106" i="11"/>
  <c r="N100" i="11"/>
  <c r="M100" i="11"/>
  <c r="L100" i="11"/>
  <c r="K100" i="11"/>
  <c r="J100" i="11"/>
  <c r="N98" i="11"/>
  <c r="M98" i="11"/>
  <c r="L98" i="11"/>
  <c r="K98" i="11"/>
  <c r="J98" i="11"/>
  <c r="N95" i="11"/>
  <c r="M95" i="11"/>
  <c r="L95" i="11"/>
  <c r="K95" i="11"/>
  <c r="J95" i="11"/>
  <c r="N89" i="11"/>
  <c r="M89" i="11"/>
  <c r="L89" i="11"/>
  <c r="K89" i="11"/>
  <c r="J89" i="11"/>
  <c r="N87" i="11"/>
  <c r="M87" i="11"/>
  <c r="L87" i="11"/>
  <c r="K87" i="11"/>
  <c r="J87" i="11"/>
  <c r="N85" i="11"/>
  <c r="M85" i="11"/>
  <c r="L85" i="11"/>
  <c r="K85" i="11"/>
  <c r="J85" i="11"/>
  <c r="N82" i="11"/>
  <c r="M82" i="11"/>
  <c r="L82" i="11"/>
  <c r="K82" i="11"/>
  <c r="J82" i="11"/>
  <c r="N69" i="11"/>
  <c r="M69" i="11"/>
  <c r="L69" i="11"/>
  <c r="K69" i="11"/>
  <c r="J69" i="11"/>
  <c r="N67" i="11"/>
  <c r="M67" i="11"/>
  <c r="L67" i="11"/>
  <c r="K67" i="11"/>
  <c r="J67" i="11"/>
  <c r="N63" i="11"/>
  <c r="M63" i="11"/>
  <c r="L63" i="11"/>
  <c r="K63" i="11"/>
  <c r="J63" i="11"/>
  <c r="N61" i="11"/>
  <c r="M61" i="11"/>
  <c r="L61" i="11"/>
  <c r="K61" i="11"/>
  <c r="J61" i="11"/>
  <c r="N59" i="11"/>
  <c r="M59" i="11"/>
  <c r="L59" i="11"/>
  <c r="K59" i="11"/>
  <c r="J59" i="11"/>
  <c r="N51" i="11"/>
  <c r="M51" i="11"/>
  <c r="L51" i="11"/>
  <c r="K51" i="11"/>
  <c r="J51" i="11"/>
  <c r="N48" i="11"/>
  <c r="M48" i="11"/>
  <c r="L48" i="11"/>
  <c r="K48" i="11"/>
  <c r="J48" i="11"/>
  <c r="N43" i="11"/>
  <c r="M43" i="11"/>
  <c r="L43" i="11"/>
  <c r="K43" i="11"/>
  <c r="J43" i="11"/>
  <c r="N40" i="11"/>
  <c r="M40" i="11"/>
  <c r="L40" i="11"/>
  <c r="K40" i="11"/>
  <c r="J40" i="11"/>
  <c r="N33" i="11"/>
  <c r="M33" i="11"/>
  <c r="L33" i="11"/>
  <c r="K33" i="11"/>
  <c r="J33" i="11"/>
  <c r="N31" i="11"/>
  <c r="M31" i="11"/>
  <c r="L31" i="11"/>
  <c r="K31" i="11"/>
  <c r="J31" i="11"/>
  <c r="N26" i="11"/>
  <c r="M26" i="11"/>
  <c r="L26" i="11"/>
  <c r="K26" i="11"/>
  <c r="J26" i="11"/>
  <c r="N20" i="11"/>
  <c r="M20" i="11"/>
  <c r="L20" i="11"/>
  <c r="K20" i="11"/>
  <c r="J20" i="11"/>
  <c r="N18" i="11"/>
  <c r="M18" i="11"/>
  <c r="L18" i="11"/>
  <c r="K18" i="11"/>
  <c r="J18" i="11"/>
  <c r="N13" i="11"/>
  <c r="M13" i="11"/>
  <c r="L13" i="11"/>
  <c r="K13" i="11"/>
  <c r="J13" i="11"/>
  <c r="N11" i="11"/>
  <c r="M11" i="11"/>
  <c r="L11" i="11"/>
  <c r="K11" i="11"/>
  <c r="J11" i="11"/>
  <c r="N33" i="9"/>
  <c r="M33" i="9"/>
  <c r="L33" i="9"/>
  <c r="K33" i="9"/>
  <c r="J33" i="9"/>
  <c r="N31" i="9"/>
  <c r="M31" i="9"/>
  <c r="L31" i="9"/>
  <c r="K31" i="9"/>
  <c r="J31" i="9"/>
  <c r="N28" i="9"/>
  <c r="M28" i="9"/>
  <c r="L28" i="9"/>
  <c r="K28" i="9"/>
  <c r="J28" i="9"/>
  <c r="N25" i="9"/>
  <c r="M25" i="9"/>
  <c r="L25" i="9"/>
  <c r="K25" i="9"/>
  <c r="J25" i="9"/>
  <c r="N23" i="9"/>
  <c r="M23" i="9"/>
  <c r="L23" i="9"/>
  <c r="K23" i="9"/>
  <c r="J23" i="9"/>
  <c r="N20" i="9"/>
  <c r="M20" i="9"/>
  <c r="L20" i="9"/>
  <c r="K20" i="9"/>
  <c r="J20" i="9"/>
  <c r="N18" i="9"/>
  <c r="M18" i="9"/>
  <c r="L18" i="9"/>
  <c r="K18" i="9"/>
  <c r="J18" i="9"/>
  <c r="N10" i="9"/>
  <c r="M10" i="9"/>
  <c r="L10" i="9"/>
  <c r="K10" i="9"/>
  <c r="J10" i="9"/>
  <c r="N7" i="9"/>
  <c r="N11" i="9" s="1"/>
  <c r="F37" i="9" s="1"/>
  <c r="M7" i="9"/>
  <c r="M11" i="9" s="1"/>
  <c r="L7" i="9"/>
  <c r="L11" i="9" s="1"/>
  <c r="K7" i="9"/>
  <c r="K11" i="9" s="1"/>
  <c r="J7" i="9"/>
  <c r="J11" i="9" s="1"/>
  <c r="D9" i="9"/>
  <c r="D8" i="9"/>
  <c r="D6" i="9"/>
  <c r="D24" i="9"/>
  <c r="D30" i="9"/>
  <c r="D29" i="9"/>
  <c r="D22" i="9"/>
  <c r="D21" i="9"/>
  <c r="D27" i="9"/>
  <c r="D26" i="9"/>
  <c r="D17" i="9"/>
  <c r="D19" i="9"/>
  <c r="D32" i="9"/>
  <c r="D191" i="11"/>
  <c r="D233" i="11"/>
  <c r="D232" i="11"/>
  <c r="D142" i="11"/>
  <c r="D141" i="11"/>
  <c r="D214" i="11"/>
  <c r="D213" i="11"/>
  <c r="D99" i="11"/>
  <c r="D39" i="11"/>
  <c r="D38" i="11"/>
  <c r="D12" i="11"/>
  <c r="D119" i="11"/>
  <c r="D249" i="11"/>
  <c r="N248" i="11"/>
  <c r="N250" i="11" s="1"/>
  <c r="D242" i="11"/>
  <c r="D235" i="11"/>
  <c r="D222" i="11"/>
  <c r="D195" i="11"/>
  <c r="D194" i="11"/>
  <c r="D193" i="11"/>
  <c r="D186" i="11"/>
  <c r="D175" i="11"/>
  <c r="D174" i="11"/>
  <c r="D173" i="11"/>
  <c r="D172" i="11"/>
  <c r="D171" i="11"/>
  <c r="D170" i="11"/>
  <c r="D169" i="11"/>
  <c r="N145" i="11"/>
  <c r="N146" i="11" s="1"/>
  <c r="N115" i="11"/>
  <c r="N116" i="11" s="1"/>
  <c r="D110" i="11"/>
  <c r="D101" i="11"/>
  <c r="D90" i="11"/>
  <c r="K52" i="11" l="1"/>
  <c r="L251" i="11"/>
  <c r="L52" i="11"/>
  <c r="M251" i="11"/>
  <c r="K251" i="11"/>
  <c r="M52" i="11"/>
  <c r="J52" i="11"/>
  <c r="N52" i="11"/>
  <c r="F255" i="11" s="1"/>
  <c r="J251" i="11"/>
  <c r="N251" i="11"/>
  <c r="F256" i="11" s="1"/>
  <c r="M34" i="9"/>
  <c r="J34" i="9"/>
  <c r="N34" i="9"/>
  <c r="F38" i="9" s="1"/>
  <c r="K34" i="9"/>
  <c r="L34" i="9"/>
  <c r="F257" i="11" l="1"/>
  <c r="F39" i="9" l="1"/>
</calcChain>
</file>

<file path=xl/sharedStrings.xml><?xml version="1.0" encoding="utf-8"?>
<sst xmlns="http://schemas.openxmlformats.org/spreadsheetml/2006/main" count="1419" uniqueCount="488">
  <si>
    <t>FUNCIONÁRIOS</t>
  </si>
  <si>
    <t>Nº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</si>
  <si>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</si>
  <si>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</si>
  <si>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</si>
  <si>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</si>
  <si>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</si>
  <si>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</si>
  <si>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</si>
  <si>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</si>
  <si>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</si>
  <si>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CONSELHEIROS/CONVIDADOS</t>
  </si>
  <si>
    <t>Descrição</t>
  </si>
  <si>
    <t>Total - Funcionários</t>
  </si>
  <si>
    <t>Total - Conselheiros e Convidados</t>
  </si>
  <si>
    <t>Total Geral</t>
  </si>
  <si>
    <t>Passagem</t>
  </si>
  <si>
    <t>Taxa Embarque</t>
  </si>
  <si>
    <t>Taxa  Bagagem</t>
  </si>
  <si>
    <t>Taxa Remarcação</t>
  </si>
  <si>
    <t>Data Compra</t>
  </si>
  <si>
    <t>PASSAGENS AÉREAS - ACUMULADO 2022</t>
  </si>
  <si>
    <t>RESUMO DE ACUMULADO 2022</t>
  </si>
  <si>
    <t>Publicado em 17/01/2023 por Isabella Pereira de Sousa - Assistente Administrativa</t>
  </si>
  <si>
    <t>PASSAGENS AÉREAS - NOVEMBRO/2022</t>
  </si>
  <si>
    <t>RESUMO DE NOVEMBRO</t>
  </si>
  <si>
    <t>Cicero Hipólito da Silva Junior</t>
  </si>
  <si>
    <t>Empregado</t>
  </si>
  <si>
    <t>Florianópolis &lt;-&gt; Cuiabá</t>
  </si>
  <si>
    <t>Latam</t>
  </si>
  <si>
    <t>GRUWHN</t>
  </si>
  <si>
    <t>15 e 16/09 08h30min 18h - 22º Seminário Regional da CED-CAU/BR</t>
  </si>
  <si>
    <t>Florianópolis -&gt; Brasília</t>
  </si>
  <si>
    <t>-</t>
  </si>
  <si>
    <t xml:space="preserve">  Latam  </t>
  </si>
  <si>
    <t>MVABNX</t>
  </si>
  <si>
    <t>08/11 9h 18h - Reunião preparatória das Eleições 2023</t>
  </si>
  <si>
    <t>Florianópolis &lt;- Brasília</t>
  </si>
  <si>
    <t xml:space="preserve"> Gol </t>
  </si>
  <si>
    <t>AOQGGU</t>
  </si>
  <si>
    <t>Gol</t>
  </si>
  <si>
    <t>ZVZCQZ</t>
  </si>
  <si>
    <t>24 e 25/10 09h 18h - 9º Treinamento Técnico da CED-CAU/BR</t>
  </si>
  <si>
    <t>VJEVOD</t>
  </si>
  <si>
    <t>Filipe Lima Rockenbach</t>
  </si>
  <si>
    <t>RUBFCI</t>
  </si>
  <si>
    <t>17/08 13h45min 18/08 17h45min - Seminário CPFi 2022 - nossos resultados &amp; desafios</t>
  </si>
  <si>
    <t>LUTTPY</t>
  </si>
  <si>
    <t>HWRNUO</t>
  </si>
  <si>
    <t>22/11 9h 17h - VII Encontro Nacional da COA-CAU/BR com as COA-CAU/UF</t>
  </si>
  <si>
    <t>DYTMGM</t>
  </si>
  <si>
    <t>Isabela Souza de Borba</t>
  </si>
  <si>
    <t>Florianópolis &lt;-&gt; Chapecó</t>
  </si>
  <si>
    <t>Azul</t>
  </si>
  <si>
    <t>XF2RUV</t>
  </si>
  <si>
    <t>01/09 09h 02/09 19h - III Congresso de Arquitetura e Urbanismo de Santa Catarina – Etapa Chapecó</t>
  </si>
  <si>
    <t>Jaime Teixeira Chaves</t>
  </si>
  <si>
    <t>Florianópolis &lt;-&gt; São Paulo (CGH)</t>
  </si>
  <si>
    <t>HKOWWI</t>
  </si>
  <si>
    <t>26/05 09h 18h - Fórum de Presidentes;
27/05 09h 18h - Plenária Ampliada.</t>
  </si>
  <si>
    <t xml:space="preserve"> Latam </t>
  </si>
  <si>
    <t>WRMKWN</t>
  </si>
  <si>
    <t>24 e 25/10 09h 18h - 9º Treinamento Técnico da CED-CAU/BR
26/10 - Encontro das Secretarias de Órgãos Colegiados dos CAU/UF</t>
  </si>
  <si>
    <t>ZDWQSE</t>
  </si>
  <si>
    <t>João Vicente Scarpin</t>
  </si>
  <si>
    <t>Florianópolis &lt;-&gt; Vitória</t>
  </si>
  <si>
    <t>TQIXYV</t>
  </si>
  <si>
    <t>16 a 17/05 09h 18h - Seminário de Fiscalização 2022</t>
  </si>
  <si>
    <t>IHPJWZ</t>
  </si>
  <si>
    <t>Florianópolis -&gt; Salvador</t>
  </si>
  <si>
    <t>WVQGXS</t>
  </si>
  <si>
    <t>13 e 14/10 - 08h35 18h 2º Encontro dos Gerentes Gerais dos CAU/UFS</t>
  </si>
  <si>
    <t>Florianópolis &lt;- Salvador</t>
  </si>
  <si>
    <t>JIDROO</t>
  </si>
  <si>
    <t>Julianna Luiz Steffens</t>
  </si>
  <si>
    <t xml:space="preserve"> Azul </t>
  </si>
  <si>
    <t>SBN2XB</t>
  </si>
  <si>
    <t>Leonardo Vistuba Kawa</t>
  </si>
  <si>
    <t>Curitiba -&gt; Vitória</t>
  </si>
  <si>
    <t>RELUNT</t>
  </si>
  <si>
    <t>Curitiba &lt;- Vitória</t>
  </si>
  <si>
    <t>BDFVET</t>
  </si>
  <si>
    <t>Curitiba -&gt; Brasília</t>
  </si>
  <si>
    <t>CE8S7C</t>
  </si>
  <si>
    <t>18 e 19/10 09h 18h - II Encontro Nacional da CEP-CAU/BR com os CAU/UF</t>
  </si>
  <si>
    <t>Curitiba &lt;- Brasília</t>
  </si>
  <si>
    <t>XDKVGJ</t>
  </si>
  <si>
    <t>Melina Valença Marcondes</t>
  </si>
  <si>
    <t>QFBBKS</t>
  </si>
  <si>
    <t>05/08 14h 06/08 13h - II Encontro Preparatório do I Seminário Nacional de Formação, Atribuições e Atuação Profissional</t>
  </si>
  <si>
    <t>LNRMQG</t>
  </si>
  <si>
    <t>Pedro Schultz Fonseca Baptista</t>
  </si>
  <si>
    <t>Florianópolis &lt;-&gt; Belo Horizonte</t>
  </si>
  <si>
    <t>24/09 17/30</t>
  </si>
  <si>
    <t>FFVAGA</t>
  </si>
  <si>
    <t xml:space="preserve"> 21/09 14h 23/09 10h30min - 3º Fórum das Comissões de Exercício Profissional - CAU/UFs</t>
  </si>
  <si>
    <t>Florianópolis &lt;-&gt; Brasília</t>
  </si>
  <si>
    <t>DDKZQG</t>
  </si>
  <si>
    <t xml:space="preserve">   Gol   </t>
  </si>
  <si>
    <t>WZOHVY</t>
  </si>
  <si>
    <t>03 a 05/11 - II Ciclo de Debates Vivenciando ATHIS do CAU/SP</t>
  </si>
  <si>
    <t>Pery Roberto Segala Medeiros</t>
  </si>
  <si>
    <t>Florianópolis -&gt; Cuiabá</t>
  </si>
  <si>
    <t>TMYDZM</t>
  </si>
  <si>
    <t>12 e 13/09 - Seminário de Comunicação Eficiente dos CAU/Ufs</t>
  </si>
  <si>
    <t>Florianópolis &lt;- Cuiabá</t>
  </si>
  <si>
    <t>WNODKU</t>
  </si>
  <si>
    <t>Alexandre Kröner</t>
  </si>
  <si>
    <t>Convidado</t>
  </si>
  <si>
    <t>São Paulo (GRU) &lt;-&gt; Chapecó</t>
  </si>
  <si>
    <t>EIFEST</t>
  </si>
  <si>
    <t>01/09 09h 19h - III Congresso de Arquitetura e Urbanismo de Santa Catarina – Etapa Chapecó</t>
  </si>
  <si>
    <t>Ana Carina Lopes de Souza Zimmermann</t>
  </si>
  <si>
    <t>Conselheiro</t>
  </si>
  <si>
    <t>Joinville &lt;-&gt; Brasília</t>
  </si>
  <si>
    <t>CW9NXE</t>
  </si>
  <si>
    <t>Ana Maria Reis de Goes Monteiro</t>
  </si>
  <si>
    <t>Campinas &lt;-&gt; Navegantes</t>
  </si>
  <si>
    <t>GIVH3D</t>
  </si>
  <si>
    <t>Anne Elise Rosa Soto</t>
  </si>
  <si>
    <t>Joinville &lt;-&gt; Belo Horizonte</t>
  </si>
  <si>
    <t>WJECJG</t>
  </si>
  <si>
    <t xml:space="preserve">13/07 09h 14/07 19h30 - Seminario Nacional de Patrimônio do CAU Brasil </t>
  </si>
  <si>
    <t>Joinville -&gt; São Paulo (GRU)</t>
  </si>
  <si>
    <t>UATDOW</t>
  </si>
  <si>
    <t>26/09 10h 28/09 19h - I Seminário Nacional de Formação, Atribuições e Atuação Profissional</t>
  </si>
  <si>
    <t>Joinville &lt;- São Paulo (GRU)</t>
  </si>
  <si>
    <t>KETGML</t>
  </si>
  <si>
    <t>Carla Estrella</t>
  </si>
  <si>
    <t>São Paulo (CGH) &lt;-&gt; Florianópolis</t>
  </si>
  <si>
    <t>HVWBZJ</t>
  </si>
  <si>
    <t>17 e 18/11 08h30 18h - III Congresso de Arquitetura e Urbanismo de Santa Catarina Etapa Florianópolis</t>
  </si>
  <si>
    <t>Cláudia Teresa Pereira Pires</t>
  </si>
  <si>
    <t>Rio de Janeiro -&gt; Floianópolis</t>
  </si>
  <si>
    <t>HIVIMT</t>
  </si>
  <si>
    <t>02/06 19h 03/06 20h - III Congresso de Arquitetura e Urbanismo de Santa Catarina – Etapa Criciúma</t>
  </si>
  <si>
    <t>Florianópolis -&gt; São Paulo</t>
  </si>
  <si>
    <t>IFDXNN</t>
  </si>
  <si>
    <t>Belo Horizonte -&gt; Florianopolis</t>
  </si>
  <si>
    <t>MOFNSQ</t>
  </si>
  <si>
    <t>07/07 19h 08/07 18h - III Congresso de Arquitetura e Urbanismo de Santa Catarina – Etapa Joinville</t>
  </si>
  <si>
    <t>Rio de Janeiro (SDU) &lt;- Florianopolis</t>
  </si>
  <si>
    <t>TUNNHL</t>
  </si>
  <si>
    <t>Rio de Janeiro (SDU) -&gt; Florianopolis</t>
  </si>
  <si>
    <t>BGGPQS</t>
  </si>
  <si>
    <t>04/08 09h 05/08 19h - III Congresso de Arquitetura e Urbanismo de Santa Catarina – Etapa de Balneário Camboriú</t>
  </si>
  <si>
    <t>Belo Horizonte &lt;- Florianopolis</t>
  </si>
  <si>
    <t>KNVUYX</t>
  </si>
  <si>
    <t>Rio de Janeiro (SDU) -&gt; Chapecó</t>
  </si>
  <si>
    <t>IGHJVF</t>
  </si>
  <si>
    <t>Chapecó -&gt; Belo Horizonte</t>
  </si>
  <si>
    <t>UNPQFH</t>
  </si>
  <si>
    <t>Rio de Janeiro -&gt; Florianópolis</t>
  </si>
  <si>
    <t>EOBTWY</t>
  </si>
  <si>
    <t>06 e 07/10 08h30 18h - III Congresso de Arquitetura e Urbanismo de Santa Catarina Etapa Lages</t>
  </si>
  <si>
    <t>IJINNQ</t>
  </si>
  <si>
    <t>MZUBZJ</t>
  </si>
  <si>
    <t>Alteração da Requisição 123/2022 - 06 e 07/10 08h30 18h - III Congresso de Arquitetura e Urbanismo de Santa Catarina Etapa Lages</t>
  </si>
  <si>
    <t>Rio de Janeiro (SDU) -&gt; Florianopolis -&gt; Belo Horizonte</t>
  </si>
  <si>
    <t xml:space="preserve">  Gol  </t>
  </si>
  <si>
    <t>SZAQIS</t>
  </si>
  <si>
    <t xml:space="preserve">Daniel Marques de Lucena </t>
  </si>
  <si>
    <t>Florianópolis -&gt; Chapecó</t>
  </si>
  <si>
    <t>BEDINS</t>
  </si>
  <si>
    <t>Florianópolis &lt;- Chapecó</t>
  </si>
  <si>
    <t>MUEUCM</t>
  </si>
  <si>
    <t>Danilo Silva Batista</t>
  </si>
  <si>
    <t>SQXXYW</t>
  </si>
  <si>
    <t>Eduardo Ronchetti de Castro</t>
  </si>
  <si>
    <t>Campinas &lt;-&gt; Joinville</t>
  </si>
  <si>
    <t>OLWHVN</t>
  </si>
  <si>
    <t>Eliane De Queiroz Gomes Castro</t>
  </si>
  <si>
    <t>Florianópolis &lt;-&gt; Rio de Janeiro</t>
  </si>
  <si>
    <t>YBVZXZ</t>
  </si>
  <si>
    <t>23/03 09h30 24/03 17h30 - Iº Fórum de Coordenadores das CEPs CAU/Ufs</t>
  </si>
  <si>
    <t>BLVQZH</t>
  </si>
  <si>
    <t>22 a 24/06 14h 12h - 2º Fórum de Coordenadores das CEPs CAU/Ufs</t>
  </si>
  <si>
    <t>WI11MZ</t>
  </si>
  <si>
    <t>21/09 14 23/09 10h30 - 3º Fórum das Comissões de Exercício Profissional - CAU/UFs.</t>
  </si>
  <si>
    <t>WNCCNA</t>
  </si>
  <si>
    <t>Brasília -&gt; Florianópolis</t>
  </si>
  <si>
    <t>AKKLJN</t>
  </si>
  <si>
    <t>Ellen Renata Bernardi</t>
  </si>
  <si>
    <t>Porto Alegre -&gt; Florianópolis</t>
  </si>
  <si>
    <t>KDLKNI</t>
  </si>
  <si>
    <t>Porto Alegre &lt;- Florianópolis</t>
  </si>
  <si>
    <t>FOOVZN</t>
  </si>
  <si>
    <t>Gogliardo Vieira Maragno</t>
  </si>
  <si>
    <t>SODQQT</t>
  </si>
  <si>
    <t>10/03 15h  11/03 08h30 - Encontro de Coordenadores das Comissões de Ensino e Formação do CAU</t>
  </si>
  <si>
    <t>Florianópolis &lt;-&gt; São Paulo</t>
  </si>
  <si>
    <t>DYGPNU</t>
  </si>
  <si>
    <t>26 a27/05 18h - Encontro Preparatório do Seminário Formação, Prática e Atribuições Profissionais</t>
  </si>
  <si>
    <t>VEZD8V</t>
  </si>
  <si>
    <t>Florianópolis -&gt; São Paulo (CGH)</t>
  </si>
  <si>
    <t>JSINVT</t>
  </si>
  <si>
    <t>Florianópolis &lt;- São Paulo (CGH)</t>
  </si>
  <si>
    <t>JTTXJL</t>
  </si>
  <si>
    <t>Gustavo Aparecido de Oliveira</t>
  </si>
  <si>
    <t>Campinas -&gt; Lages</t>
  </si>
  <si>
    <t>TK8M4Q</t>
  </si>
  <si>
    <t>Campinas &lt;- Florianópolis</t>
  </si>
  <si>
    <t>BIFG2D</t>
  </si>
  <si>
    <t>Henrique Rafael De Lima</t>
  </si>
  <si>
    <t>Joinville &lt;-&gt; Rio de Janeiro</t>
  </si>
  <si>
    <t>BF3UYP</t>
  </si>
  <si>
    <t>Joinville -&gt; Brasília</t>
  </si>
  <si>
    <t>VP4LUE</t>
  </si>
  <si>
    <t>Joinville &lt;- Brasília</t>
  </si>
  <si>
    <t>IGKNSG</t>
  </si>
  <si>
    <t>FJLFTD</t>
  </si>
  <si>
    <t>Janete Sueli Krueger</t>
  </si>
  <si>
    <t>Navegantes &lt;-&gt; Brasília</t>
  </si>
  <si>
    <t>SMCKAJ</t>
  </si>
  <si>
    <t>José Antonio Lanchoti</t>
  </si>
  <si>
    <t>Ribeirão Preto &lt;-&gt; Florianópolis</t>
  </si>
  <si>
    <t>LKRKWQ</t>
  </si>
  <si>
    <t>03 a 05/10 13h30 17h - Sessão de Julgamento da Premiação Acadêmica 2022 CAU/SC</t>
  </si>
  <si>
    <t>José Roberto Geraldine Junior</t>
  </si>
  <si>
    <t>Ribeirão Preto -&gt; São Paulo (CGH)</t>
  </si>
  <si>
    <t>Passaredo</t>
  </si>
  <si>
    <t>0MZWF5</t>
  </si>
  <si>
    <t>São Paulo (GRU) -&gt; Chapecó</t>
  </si>
  <si>
    <t>JZGXFL</t>
  </si>
  <si>
    <t>LJGVPT</t>
  </si>
  <si>
    <t>São Paulo (CGH) &lt;-  Florianópolis</t>
  </si>
  <si>
    <t>TUJAJO</t>
  </si>
  <si>
    <t>Ribeirão Preto &lt;- São Paulo (CGH)</t>
  </si>
  <si>
    <t>0MZV15</t>
  </si>
  <si>
    <t>Josiany Salache</t>
  </si>
  <si>
    <t>YFUMLR</t>
  </si>
  <si>
    <t>RDW3FI</t>
  </si>
  <si>
    <t>Juliana Cordula Dreher de Andrade</t>
  </si>
  <si>
    <t>LPFWCF</t>
  </si>
  <si>
    <t>OD1MUL</t>
  </si>
  <si>
    <t>UHOMNC</t>
  </si>
  <si>
    <t>Laercio Adriano Benazzi Junior</t>
  </si>
  <si>
    <t>São Paulo (CGH) -&gt; Florianópolis -&gt; Londrina</t>
  </si>
  <si>
    <t>YJUOOR</t>
  </si>
  <si>
    <t>Larissa Moreira</t>
  </si>
  <si>
    <t>Joinville -&gt; Brasilia</t>
  </si>
  <si>
    <t>JIQ6WW</t>
  </si>
  <si>
    <t>Joinville &lt;- Brasilia</t>
  </si>
  <si>
    <t>LQLWKU</t>
  </si>
  <si>
    <t>Navegantes &lt;-&gt; Chapecó</t>
  </si>
  <si>
    <t>YVKUBY</t>
  </si>
  <si>
    <t>HIJHFO</t>
  </si>
  <si>
    <t>WEWLEF</t>
  </si>
  <si>
    <t>Laurent Troost</t>
  </si>
  <si>
    <t>Manaus -&gt; Florianópolis</t>
  </si>
  <si>
    <t>KAVWYQ</t>
  </si>
  <si>
    <t>Manaus &lt;- Florianópolis</t>
  </si>
  <si>
    <t>CGDPWD</t>
  </si>
  <si>
    <t>Lilian Louise Fabre Santos</t>
  </si>
  <si>
    <t>Florianopolis &lt;-&gt; Belo Horizonte</t>
  </si>
  <si>
    <t>KDZUTY</t>
  </si>
  <si>
    <t>VLRXBT</t>
  </si>
  <si>
    <t>Liliana Vergamini Luna de Sá</t>
  </si>
  <si>
    <t>Sao Paulo (GRU) -&gt; Joinville</t>
  </si>
  <si>
    <t>QRAPDW</t>
  </si>
  <si>
    <t>Sao Paulo (GRU) &lt;- Joinville</t>
  </si>
  <si>
    <t>HZYGLV</t>
  </si>
  <si>
    <t>Lucas Obino</t>
  </si>
  <si>
    <t>Porto Alegre &lt;-&gt; Navegantes</t>
  </si>
  <si>
    <t>TIVPKW</t>
  </si>
  <si>
    <t>04/08 14h 05/08 19h - III Congresso de Arquitetura e Urbanismo de Santa Catarina – Etapa de Balneário Camboriú</t>
  </si>
  <si>
    <t>Luciana Marson Fonseca</t>
  </si>
  <si>
    <t>Luiz Alberto de Souza</t>
  </si>
  <si>
    <t>Mariana Campos de Andrade</t>
  </si>
  <si>
    <t>AIPIII</t>
  </si>
  <si>
    <t>BN1S3E</t>
  </si>
  <si>
    <t>Mario Biselli</t>
  </si>
  <si>
    <t>São Paulo (CGH) -&gt; Florianópolis</t>
  </si>
  <si>
    <t>KZZJPA</t>
  </si>
  <si>
    <t>São Paulo (CGH) &lt;- Florianópolis</t>
  </si>
  <si>
    <t>WSBOWV</t>
  </si>
  <si>
    <t>Matheus de Paula D'Almeida</t>
  </si>
  <si>
    <t>WNKWAH</t>
  </si>
  <si>
    <t>UMNWOG</t>
  </si>
  <si>
    <t>Mauricio Andre Giusti</t>
  </si>
  <si>
    <t>Chapecó -&gt; Florianópolis</t>
  </si>
  <si>
    <t>YNPC5U</t>
  </si>
  <si>
    <t>21/02 13h30 17h30 - Convocação para 2ª Reunião Ordinária da Comissão Ordinária de Organização, Administração e Finanças - COAF-CAU/SC</t>
  </si>
  <si>
    <t>Chapecó &lt;- Florianópolis</t>
  </si>
  <si>
    <t>ZSLVOV</t>
  </si>
  <si>
    <t>GAUQJA</t>
  </si>
  <si>
    <t>11/03 09h 12h -  125ª Reunião Plenária Ordinária</t>
  </si>
  <si>
    <t>YHCVGM</t>
  </si>
  <si>
    <t>Chapecó &lt;-&gt; Florianópolis</t>
  </si>
  <si>
    <t>VW3F4E</t>
  </si>
  <si>
    <t>25/04 13h30 17h30 - Convocação para 4ª Reunião Ordinária da COAF</t>
  </si>
  <si>
    <t xml:space="preserve">  Azul  </t>
  </si>
  <si>
    <t>VJ3J7T</t>
  </si>
  <si>
    <t>23/05 13h30 17h30 - Convocação para 5ª Reunião Ordinária da COAF</t>
  </si>
  <si>
    <t>CRKSLM</t>
  </si>
  <si>
    <t>HL2KGN</t>
  </si>
  <si>
    <t>15/08 18h 21h - Apresentação de resultados da pesquisa Nacional sobre Digitalização na Arquitetura e Urbanismo</t>
  </si>
  <si>
    <t>Florianópolis -&gt; Brasília -&gt; Chapecó</t>
  </si>
  <si>
    <t>ZLGFNL</t>
  </si>
  <si>
    <t>LFHJ8P</t>
  </si>
  <si>
    <t>26/09 13h30 17h30 - 9ª Reunião Ordinária da COAF</t>
  </si>
  <si>
    <t>RDIGQY</t>
  </si>
  <si>
    <t>17/10 13h30 17h30 - 5ª Reunião Extraordinária da COAF-CAU/SC</t>
  </si>
  <si>
    <t>Chapecó -&gt; Florianópolis -&gt; Brasília</t>
  </si>
  <si>
    <t>KIWDHU</t>
  </si>
  <si>
    <t>21/11 13h30 17h30 - 11ª Reunião Ordinária da COAF-CAU/SC
22/11 09h 17h - VII Encontro Nacional da COA-CAU/BR com as COA-CAU/UF</t>
  </si>
  <si>
    <t>Chapecó &lt;- Brasília</t>
  </si>
  <si>
    <t>CAZACX</t>
  </si>
  <si>
    <t>22/11 09h 17h - VII Encontro Nacional da COA-CAU/BR com as COA-CAU/UF</t>
  </si>
  <si>
    <t>Mônica Andrea Blanco</t>
  </si>
  <si>
    <t>HULISX</t>
  </si>
  <si>
    <t>São Paulo &lt;- Florianópolis</t>
  </si>
  <si>
    <t>VQVCNS</t>
  </si>
  <si>
    <t>Newton Marçal Santos</t>
  </si>
  <si>
    <t>Chapecó &lt;-&gt; Brasília</t>
  </si>
  <si>
    <t>KH9CYZ</t>
  </si>
  <si>
    <t>07/04 18h15min a 09/04 18h20min - Seminário ARQUITETURA PARA OS OUTROS 93%</t>
  </si>
  <si>
    <t>Florianópolis -&gt; Natal</t>
  </si>
  <si>
    <t>YQAODV</t>
  </si>
  <si>
    <t>19/07 12h 22/07 16h - Arquitetando - CAICÓ - I Forum de ATHIS do Seridó - CAU-RN</t>
  </si>
  <si>
    <t>Florianópolis &lt;- Natal</t>
  </si>
  <si>
    <t xml:space="preserve">   Latam   </t>
  </si>
  <si>
    <t>IAMBUR</t>
  </si>
  <si>
    <t>Chapecó -&gt; São Paulo (GRU)</t>
  </si>
  <si>
    <t>AQBGSJ</t>
  </si>
  <si>
    <t>Chapecó &lt;- São Paulo (GRU)</t>
  </si>
  <si>
    <t>XGTOET</t>
  </si>
  <si>
    <t>Patricia Figueiredo Sarquis Herden</t>
  </si>
  <si>
    <t>Florianópolis -&gt; Brasília -&gt; São Paulo (CGH)</t>
  </si>
  <si>
    <t>CMNSRB</t>
  </si>
  <si>
    <t>17/02 08h 18h - Reunião Fórum Presidentes;
18/02 09h 13h - Reunião Plenária Ampliada do CAU/BR;
18/02 14h 18h - Reunião CAU em Movimento.Valor da taxa de assento descontado da Diária 87/2022.</t>
  </si>
  <si>
    <t>XHUPIY</t>
  </si>
  <si>
    <t xml:space="preserve">21/02 10h 12h - Reunião Presidente Catherine.
Valor da taxa de assento descontado da Diária 87/2022. </t>
  </si>
  <si>
    <t>QFZGKS</t>
  </si>
  <si>
    <t>26/04 19h30 21h - Palestra UNOESC Chapecó</t>
  </si>
  <si>
    <t>YUDCYT</t>
  </si>
  <si>
    <t>UNJNKG</t>
  </si>
  <si>
    <t>IMWVRX</t>
  </si>
  <si>
    <t>14/07 08h 15/07 18h - 1º Encontro Nacional de Gerentes Gerais</t>
  </si>
  <si>
    <t>Florianopolis &lt;-&gt; Brasilia</t>
  </si>
  <si>
    <t>JHLOPO</t>
  </si>
  <si>
    <t>19/08 09h 13h - 41ª Reuniao Plenaria Ampliada CAU/BR e Forum</t>
  </si>
  <si>
    <t>Florianopolis &lt;-&gt; Chapeco</t>
  </si>
  <si>
    <t>NIVCPG</t>
  </si>
  <si>
    <t>01/09 14h 02/09 20h - III Congresso de Arquitetura e Urbanismo de Santa Catarina – Etapa Chapeco</t>
  </si>
  <si>
    <t>NEZ1NV</t>
  </si>
  <si>
    <t>21 e 23/07 - II Forum internacional do CAU BR</t>
  </si>
  <si>
    <t>Florianopolis &lt;-&gt; Recife</t>
  </si>
  <si>
    <t>IZBHVW</t>
  </si>
  <si>
    <t>24 a 26/08 - 48º Convençao da Associaçao Brasileira dos Escritorio de Arquitetura - AsBEA</t>
  </si>
  <si>
    <t>JHFFZX</t>
  </si>
  <si>
    <t>LYYWZJ</t>
  </si>
  <si>
    <t>19/09 19h 21/09 22h - Evento Building Together da GS Brasil</t>
  </si>
  <si>
    <t>SLZDSK</t>
  </si>
  <si>
    <t>Florianópolis -&gt; Porto Alegre</t>
  </si>
  <si>
    <t>PWV22B</t>
  </si>
  <si>
    <t>Fórum dos Presidentes  de Novembro Porto Alegre</t>
  </si>
  <si>
    <t>Florianópolis &lt;- Porto Alegre</t>
  </si>
  <si>
    <t>KHHVYR</t>
  </si>
  <si>
    <t>LHGOUS</t>
  </si>
  <si>
    <t>Florianópolis &lt;- Rio de Janeiro</t>
  </si>
  <si>
    <t>UIHCMF</t>
  </si>
  <si>
    <t>16/12 09h 13h - 42ª Reunião Plenária Ampliada CAU/BR</t>
  </si>
  <si>
    <t>Florianópolis -&gt; Rio de Janeiro</t>
  </si>
  <si>
    <t>ZJ82TJ</t>
  </si>
  <si>
    <t>Florianópolis -&gt; Brasília
São Paulo (CGH) -&gt; Florianópolis</t>
  </si>
  <si>
    <t>UQSWCC</t>
  </si>
  <si>
    <t>Alteração da Requisição 114/2022 - 08/11 9h 18h - Reunião preparatória das Eleições 2023; 10/11 12h30 18h Reunião CAU em Movimento</t>
  </si>
  <si>
    <t>Florianópolis &lt;-&gt; João Pessoa</t>
  </si>
  <si>
    <t>KKS2WQ</t>
  </si>
  <si>
    <t>Fórum dos Presidentes Jan 2023 em Joao Pessoa-PB</t>
  </si>
  <si>
    <t>Ricardo Reis Meira</t>
  </si>
  <si>
    <t>Brasilia -&gt; Joinville
Florianopolis -&gt; Brasilia</t>
  </si>
  <si>
    <t>YACWTA</t>
  </si>
  <si>
    <t>Brasília &lt;-&gt; Florianópolis</t>
  </si>
  <si>
    <t>YQJZMF</t>
  </si>
  <si>
    <t>Rodrigo Kirck Rebêlo</t>
  </si>
  <si>
    <t>EJUFXD</t>
  </si>
  <si>
    <t>FXSZYS</t>
  </si>
  <si>
    <t>Rosana Silveira</t>
  </si>
  <si>
    <t>UGUHCA</t>
  </si>
  <si>
    <t>GQOIZB</t>
  </si>
  <si>
    <t>25/05 09h 12h - I Encontro da Diversidade do CAU
27/05 15h 18h - Oficina que tratará sobre o Fundo de ATHIS</t>
  </si>
  <si>
    <t>Florianópolis &lt;- São Paulo</t>
  </si>
  <si>
    <t>GTAGKF</t>
  </si>
  <si>
    <t xml:space="preserve">    Latam    </t>
  </si>
  <si>
    <t>MPJHGB</t>
  </si>
  <si>
    <t>QG8CJP</t>
  </si>
  <si>
    <t>TGQMSG</t>
  </si>
  <si>
    <t>TQGSIF</t>
  </si>
  <si>
    <t>FBLBLA</t>
  </si>
  <si>
    <t>Silvana Maria Hall</t>
  </si>
  <si>
    <t>IZTJOP</t>
  </si>
  <si>
    <t>WDZPZP</t>
  </si>
  <si>
    <t>YLQBRA</t>
  </si>
  <si>
    <t>Rio de Janeiro -&gt; Rio Branco</t>
  </si>
  <si>
    <t>VZOKYW</t>
  </si>
  <si>
    <t>08/09 15h 10/09 13h - Seminário Nacional de Meio Ambiente - Urbanização e mudanças climáticas</t>
  </si>
  <si>
    <t>Florianópolis &lt;- Rio Branco</t>
  </si>
  <si>
    <t>AUFJIE</t>
  </si>
  <si>
    <t>WFK13C</t>
  </si>
  <si>
    <t>Silvya Helena Caprario</t>
  </si>
  <si>
    <t>Susanna Antico</t>
  </si>
  <si>
    <t>Bruxelas &lt;-&gt; Florianópolis</t>
  </si>
  <si>
    <t>IBERIA</t>
  </si>
  <si>
    <t>ATMHSU</t>
  </si>
  <si>
    <t>17 e 18/11 08h30 18h - III Congresso de Arquitetura e Urbanismo de Santa Catarina Etapa Florianópolis. Pagamento da taxa de assento autorizado pela Presidente.</t>
  </si>
  <si>
    <t>José Gerardo da Fonseca Soares</t>
  </si>
  <si>
    <t>Teresina -&gt; Florianópolis</t>
  </si>
  <si>
    <t>SQSFTT</t>
  </si>
  <si>
    <t>Fernando Augusto Yudyro Hayashi</t>
  </si>
  <si>
    <t>YZTXDU</t>
  </si>
  <si>
    <t>22 e 23/11 08h 18h - III Encontro de Fiscalização</t>
  </si>
  <si>
    <t>Curitiba -&gt; São Paulo (GRU)</t>
  </si>
  <si>
    <t>UPAMHD</t>
  </si>
  <si>
    <t>Curitiba &lt;- São Paulo (GRU)</t>
  </si>
  <si>
    <t>JWC82R</t>
  </si>
  <si>
    <t>Fabrício da Mota Alves</t>
  </si>
  <si>
    <t>TLFGTT</t>
  </si>
  <si>
    <t>Florianópolis &lt;-&gt; Manaus</t>
  </si>
  <si>
    <t>BFZHAH</t>
  </si>
  <si>
    <t>Florianópolis &lt;-&gt; Natal</t>
  </si>
  <si>
    <t>GVKEXW</t>
  </si>
  <si>
    <t>SWEXJH</t>
  </si>
  <si>
    <t>09 e 10/12 14h 13h - IV Encontro Nacional de Coordenadores de CEF</t>
  </si>
  <si>
    <t>IVHPCO</t>
  </si>
  <si>
    <t>Florianópolis -&gt; Campo Grande</t>
  </si>
  <si>
    <t>WL6JWD</t>
  </si>
  <si>
    <t>01 e 02/12 18h 14h - I Seminário de ATHIS - CAU/MS: Construindo Perspectivas para a ATHIS no CAU/MS</t>
  </si>
  <si>
    <t>Florianópolis &lt;- Campo Grande</t>
  </si>
  <si>
    <t>RMQTJJ</t>
  </si>
  <si>
    <t>Chapecó &lt;-&gt; Campo Grande</t>
  </si>
  <si>
    <t>PNH68H</t>
  </si>
  <si>
    <t>Fórum dos Presidentes Fev 2023 em Manaus-AM</t>
  </si>
  <si>
    <t>Fórum dos Presidentes Mar 2023 em Natal-RN</t>
  </si>
  <si>
    <t>Fernando Augusto Yudyro Hayashi Total</t>
  </si>
  <si>
    <t>Leonardo Vistuba Kawa Total</t>
  </si>
  <si>
    <t>Fabrício da Mota Alves Total</t>
  </si>
  <si>
    <t>José Gerardo da Fonseca Soares Total</t>
  </si>
  <si>
    <t>Larissa Moreira Total</t>
  </si>
  <si>
    <t>Newton Marçal Santos Total</t>
  </si>
  <si>
    <t>Patricia Figueiredo Sarquis Herden Total</t>
  </si>
  <si>
    <t>Rosana Silveira Total</t>
  </si>
  <si>
    <t>Susanna Antico Total</t>
  </si>
  <si>
    <t>Cicero Hipólito da Silva Junior Total</t>
  </si>
  <si>
    <t>Filipe Lima Rockenbach Total</t>
  </si>
  <si>
    <t>Isabela Souza de Borba Total</t>
  </si>
  <si>
    <t>Jaime Teixeira Chaves Total</t>
  </si>
  <si>
    <t>João Vicente Scarpin Total</t>
  </si>
  <si>
    <t>Julianna Luiz Steffens Total</t>
  </si>
  <si>
    <t>Melina Valença Marcondes Total</t>
  </si>
  <si>
    <t>Pedro Schultz Fonseca Baptista Total</t>
  </si>
  <si>
    <t>Pery Roberto Segala Medeiros Total</t>
  </si>
  <si>
    <t>Alexandre Kröner Total</t>
  </si>
  <si>
    <t>Ana Carina Lopes de Souza Zimmermann Total</t>
  </si>
  <si>
    <t>Ana Maria Reis de Goes Monteiro Total</t>
  </si>
  <si>
    <t>Anne Elise Rosa Soto Total</t>
  </si>
  <si>
    <t>Carla Estrella Total</t>
  </si>
  <si>
    <t>Cláudia Teresa Pereira Pires Total</t>
  </si>
  <si>
    <t>Daniel Marques de Lucena  Total</t>
  </si>
  <si>
    <t>Danilo Silva Batista Total</t>
  </si>
  <si>
    <t>Eduardo Ronchetti de Castro Total</t>
  </si>
  <si>
    <t>Eliane De Queiroz Gomes Castro Total</t>
  </si>
  <si>
    <t>Ellen Renata Bernardi Total</t>
  </si>
  <si>
    <t>Gogliardo Vieira Maragno Total</t>
  </si>
  <si>
    <t>Gustavo Aparecido de Oliveira Total</t>
  </si>
  <si>
    <t>Henrique Rafael De Lima Total</t>
  </si>
  <si>
    <t>Janete Sueli Krueger Total</t>
  </si>
  <si>
    <t>José Antonio Lanchoti Total</t>
  </si>
  <si>
    <t>José Roberto Geraldine Junior Total</t>
  </si>
  <si>
    <t>Josiany Salache Total</t>
  </si>
  <si>
    <t>Juliana Cordula Dreher de Andrade Total</t>
  </si>
  <si>
    <t>Laercio Adriano Benazzi Junior Total</t>
  </si>
  <si>
    <t>Laurent Troost Total</t>
  </si>
  <si>
    <t>Lilian Louise Fabre Santos Total</t>
  </si>
  <si>
    <t>Liliana Vergamini Luna de Sá Total</t>
  </si>
  <si>
    <t>Lucas Obino Total</t>
  </si>
  <si>
    <t>Luciana Marson Fonseca Total</t>
  </si>
  <si>
    <t>Luiz Alberto de Souza Total</t>
  </si>
  <si>
    <t>Mariana Campos de Andrade Total</t>
  </si>
  <si>
    <t>Mario Biselli Total</t>
  </si>
  <si>
    <t>Matheus de Paula D'Almeida Total</t>
  </si>
  <si>
    <t>Mauricio Andre Giusti Total</t>
  </si>
  <si>
    <t>Mônica Andrea Blanco Total</t>
  </si>
  <si>
    <t>Ricardo Reis Meira Total</t>
  </si>
  <si>
    <t>Rodrigo Kirck Rebêlo Total</t>
  </si>
  <si>
    <t>Silvana Maria Hall Total</t>
  </si>
  <si>
    <t>Silvya Helena Caprario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</si>
</sst>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#,##0.00_ ;[Red]\-#,##0.00\ "/>
    <numFmt numFmtId="165" formatCode="dd/mm"/>
    <numFmt numFmtId="166" formatCode="dd/mm\ hh:mm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66" fontId="7" fillId="0" borderId="5" xfId="0" applyNumberFormat="1" applyFont="1" applyFill="1" applyBorder="1" applyAlignment="1">
      <alignment horizontal="center" vertical="center"/>
    </xf>
    <xf numFmtId="44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44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center" vertical="center"/>
    </xf>
    <xf numFmtId="44" fontId="9" fillId="4" borderId="1" xfId="1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right" vertical="center"/>
    </xf>
    <xf numFmtId="165" fontId="8" fillId="4" borderId="3" xfId="0" applyNumberFormat="1" applyFont="1" applyFill="1" applyBorder="1" applyAlignment="1">
      <alignment horizontal="right" vertical="center"/>
    </xf>
    <xf numFmtId="0" fontId="8" fillId="4" borderId="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1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19050</xdr:rowOff>
    </xdr:from>
    <xdr:to>
      <xdr:col>4</xdr:col>
      <xdr:colOff>1352551</xdr:colOff>
      <xdr:row>0</xdr:row>
      <xdr:rowOff>476250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64" b="18669"/>
        <a:stretch/>
      </xdr:blipFill>
      <xdr:spPr bwMode="auto">
        <a:xfrm>
          <a:off x="1" y="19050"/>
          <a:ext cx="41529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4</xdr:col>
      <xdr:colOff>1276351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&#225;rias/CONTROLE%20DE%20DI&#193;RIAS/Controle%20de%20Di&#225;ri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ação"/>
      <sheetName val="Calc Diárias"/>
      <sheetName val="Passagens Aéreas"/>
      <sheetName val="Ajustes de Diárias"/>
      <sheetName val="CalcSemReajuste"/>
      <sheetName val="Dados"/>
      <sheetName val="ValoresDespesas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Nomes</v>
          </cell>
          <cell r="B1" t="str">
            <v>Tipo de Pessoa</v>
          </cell>
        </row>
        <row r="2">
          <cell r="A2" t="str">
            <v>Ana Carina Lopes de Souza Zimmermann</v>
          </cell>
          <cell r="B2" t="str">
            <v>Conselheiro</v>
          </cell>
        </row>
        <row r="3">
          <cell r="A3" t="str">
            <v>Ana Maria Reis de Goes Monteiro</v>
          </cell>
          <cell r="B3" t="str">
            <v>Convidado</v>
          </cell>
        </row>
        <row r="4">
          <cell r="A4" t="str">
            <v>Ana Raquel Witthoft</v>
          </cell>
          <cell r="B4" t="str">
            <v>Conselheiro</v>
          </cell>
        </row>
        <row r="5">
          <cell r="A5" t="str">
            <v>Andre Lima de Oliveira</v>
          </cell>
          <cell r="B5" t="str">
            <v>Convidado</v>
          </cell>
        </row>
        <row r="6">
          <cell r="A6" t="str">
            <v>Ângelo Marcos Vieira de Arruda</v>
          </cell>
          <cell r="B6" t="str">
            <v>Convidado</v>
          </cell>
        </row>
        <row r="7">
          <cell r="A7" t="str">
            <v>Anne Elise Rosa Soto</v>
          </cell>
          <cell r="B7" t="str">
            <v>Conselheiro</v>
          </cell>
        </row>
        <row r="8">
          <cell r="A8" t="str">
            <v>Camila Gonçalves Abad</v>
          </cell>
          <cell r="B8" t="str">
            <v>Conselheiro</v>
          </cell>
        </row>
        <row r="9">
          <cell r="A9" t="str">
            <v>Carla Cintia Back</v>
          </cell>
          <cell r="B9" t="str">
            <v>Conselheiro</v>
          </cell>
        </row>
        <row r="10">
          <cell r="A10" t="str">
            <v>Carla Luiza Schons</v>
          </cell>
          <cell r="B10" t="str">
            <v>Conselheiro</v>
          </cell>
        </row>
        <row r="11">
          <cell r="A11" t="str">
            <v>Claudia Elisa Poletto</v>
          </cell>
          <cell r="B11" t="str">
            <v>Conselheiro</v>
          </cell>
        </row>
        <row r="12">
          <cell r="A12" t="str">
            <v>Cláudia Teresa Pereira Pires</v>
          </cell>
          <cell r="B12" t="str">
            <v>Convidado</v>
          </cell>
        </row>
        <row r="13">
          <cell r="A13" t="str">
            <v>Dalana de Matos Vianna</v>
          </cell>
          <cell r="B13" t="str">
            <v>Conselheiro</v>
          </cell>
        </row>
        <row r="14">
          <cell r="A14" t="str">
            <v xml:space="preserve">Daniel Marques de Lucena </v>
          </cell>
          <cell r="B14" t="str">
            <v>Convidado</v>
          </cell>
        </row>
        <row r="15">
          <cell r="A15" t="str">
            <v>Daniel Otávio Maffezzolli</v>
          </cell>
          <cell r="B15" t="str">
            <v>Conselheiro</v>
          </cell>
        </row>
        <row r="16">
          <cell r="A16" t="str">
            <v>Daniela Accorinte Lopes</v>
          </cell>
          <cell r="B16" t="str">
            <v>Convidado</v>
          </cell>
        </row>
        <row r="17">
          <cell r="A17" t="str">
            <v>Daniela Pareja Garcia Sarmento</v>
          </cell>
          <cell r="B17" t="str">
            <v>Conselheiro</v>
          </cell>
        </row>
        <row r="18">
          <cell r="A18" t="str">
            <v>Douglas Goulart Virgilio</v>
          </cell>
          <cell r="B18" t="str">
            <v>Conselheiro</v>
          </cell>
        </row>
        <row r="19">
          <cell r="A19" t="str">
            <v>Eduarda Farina</v>
          </cell>
          <cell r="B19" t="str">
            <v>Conselheiro</v>
          </cell>
        </row>
        <row r="20">
          <cell r="A20" t="str">
            <v>Eduardo Kinchescki</v>
          </cell>
          <cell r="B20" t="str">
            <v>Conselheiro</v>
          </cell>
        </row>
        <row r="21">
          <cell r="A21" t="str">
            <v>Eduardo Ronchetti de Castro</v>
          </cell>
          <cell r="B21" t="str">
            <v>Convidado</v>
          </cell>
        </row>
        <row r="22">
          <cell r="A22" t="str">
            <v>Eliane de Queiroz Gomes Castro</v>
          </cell>
          <cell r="B22" t="str">
            <v>Conselheiro</v>
          </cell>
        </row>
        <row r="23">
          <cell r="A23" t="str">
            <v>Fárida Mirany de Mira</v>
          </cell>
          <cell r="B23" t="str">
            <v>Conselheiro</v>
          </cell>
        </row>
        <row r="24">
          <cell r="A24" t="str">
            <v>Felipe Braibante</v>
          </cell>
          <cell r="B24" t="str">
            <v>Conselheiro</v>
          </cell>
        </row>
        <row r="25">
          <cell r="A25" t="str">
            <v>Fernando Antonio Canalli</v>
          </cell>
          <cell r="B25" t="str">
            <v>Convidado</v>
          </cell>
        </row>
        <row r="26">
          <cell r="A26" t="str">
            <v>Fernando Augusto Yudyro Hayashi</v>
          </cell>
          <cell r="B26" t="str">
            <v>Empregado</v>
          </cell>
        </row>
        <row r="27">
          <cell r="A27" t="str">
            <v>Fernando de Oliveira Volkmer</v>
          </cell>
          <cell r="B27" t="str">
            <v>Empregado</v>
          </cell>
        </row>
        <row r="28">
          <cell r="A28" t="str">
            <v>Filipe Lima Rockenbach</v>
          </cell>
          <cell r="B28" t="str">
            <v>Empregado</v>
          </cell>
        </row>
        <row r="29">
          <cell r="A29" t="str">
            <v>Flávio de Lemos Carsalade</v>
          </cell>
          <cell r="B29" t="str">
            <v>Convidado</v>
          </cell>
        </row>
        <row r="30">
          <cell r="A30" t="str">
            <v>Francisco Ricardo Klein</v>
          </cell>
          <cell r="B30" t="str">
            <v>Conselheiro</v>
          </cell>
        </row>
        <row r="31">
          <cell r="A31" t="str">
            <v>Gabriela Fernanda Grisa</v>
          </cell>
          <cell r="B31" t="str">
            <v>Conselheiro</v>
          </cell>
        </row>
        <row r="32">
          <cell r="A32" t="str">
            <v>Gabriela Hanna Tondo</v>
          </cell>
          <cell r="B32" t="str">
            <v>Conselheiro</v>
          </cell>
        </row>
        <row r="33">
          <cell r="A33" t="str">
            <v>Gogliardo Vieira Maragno</v>
          </cell>
          <cell r="B33" t="str">
            <v>Conselheiro</v>
          </cell>
        </row>
        <row r="34">
          <cell r="A34" t="str">
            <v>Henrique Rafael de Lima</v>
          </cell>
          <cell r="B34" t="str">
            <v>Conselheiro</v>
          </cell>
        </row>
        <row r="35">
          <cell r="A35" t="str">
            <v>Henrique Rafael de Lima</v>
          </cell>
          <cell r="B35" t="str">
            <v>Conselheiro</v>
          </cell>
        </row>
        <row r="36">
          <cell r="A36" t="str">
            <v>Isabel Leal Marcon Leonetti</v>
          </cell>
          <cell r="B36" t="str">
            <v>Empregado</v>
          </cell>
        </row>
        <row r="37">
          <cell r="A37" t="str">
            <v>Isabela Souza de Borba</v>
          </cell>
          <cell r="B37" t="str">
            <v>Empregado</v>
          </cell>
        </row>
        <row r="38">
          <cell r="A38" t="str">
            <v>Jaime Teixeira Chaves</v>
          </cell>
          <cell r="B38" t="str">
            <v>Empregado</v>
          </cell>
        </row>
        <row r="39">
          <cell r="A39" t="str">
            <v>Janete Sueli Krueger</v>
          </cell>
          <cell r="B39" t="str">
            <v>Conselheiro</v>
          </cell>
        </row>
        <row r="40">
          <cell r="A40" t="str">
            <v>Jaqueline Andrade</v>
          </cell>
          <cell r="B40" t="str">
            <v>Convidado</v>
          </cell>
        </row>
        <row r="41">
          <cell r="A41" t="str">
            <v>João Vicente Scarpin</v>
          </cell>
          <cell r="B41" t="str">
            <v>Empregado</v>
          </cell>
        </row>
        <row r="42">
          <cell r="A42" t="str">
            <v>Jose Alberto Gebara</v>
          </cell>
          <cell r="B42" t="str">
            <v>Conselheiro</v>
          </cell>
        </row>
        <row r="43">
          <cell r="A43" t="str">
            <v>Josiany Salache</v>
          </cell>
          <cell r="B43" t="str">
            <v>Convidado</v>
          </cell>
        </row>
        <row r="44">
          <cell r="A44" t="str">
            <v>Juliana Cordula Dreher de Andrade</v>
          </cell>
          <cell r="B44" t="str">
            <v>Conselheiro</v>
          </cell>
        </row>
        <row r="45">
          <cell r="A45" t="str">
            <v>Julianna Luiz Steffens</v>
          </cell>
          <cell r="B45" t="str">
            <v>Empregado</v>
          </cell>
        </row>
        <row r="46">
          <cell r="A46" t="str">
            <v>Kelly Correia Sychoski</v>
          </cell>
          <cell r="B46" t="str">
            <v>Conselheiro</v>
          </cell>
        </row>
        <row r="47">
          <cell r="A47" t="str">
            <v>Larissa Moreira</v>
          </cell>
          <cell r="B47" t="str">
            <v>Conselheiro</v>
          </cell>
        </row>
        <row r="48">
          <cell r="A48" t="str">
            <v>Leonardo Presente Gindri</v>
          </cell>
          <cell r="B48" t="str">
            <v>Convidado</v>
          </cell>
        </row>
        <row r="49">
          <cell r="A49" t="str">
            <v>Leonardo Vistuba Kawa</v>
          </cell>
          <cell r="B49" t="str">
            <v>Empregado</v>
          </cell>
        </row>
        <row r="50">
          <cell r="A50" t="str">
            <v>Lilian Louise Fabre Santos</v>
          </cell>
          <cell r="B50" t="str">
            <v>Conselheiro</v>
          </cell>
        </row>
        <row r="51">
          <cell r="A51" t="str">
            <v>Liliana Vergamini Luna de Sá</v>
          </cell>
          <cell r="B51" t="str">
            <v>Convidado</v>
          </cell>
        </row>
        <row r="52">
          <cell r="A52" t="str">
            <v>Lucas Obino</v>
          </cell>
          <cell r="B52" t="str">
            <v>Convidado</v>
          </cell>
        </row>
        <row r="53">
          <cell r="A53" t="str">
            <v>Luiz Alberto de Souza</v>
          </cell>
          <cell r="B53" t="str">
            <v>Convidado</v>
          </cell>
        </row>
        <row r="54">
          <cell r="A54" t="str">
            <v>Maria Celia Fonseca</v>
          </cell>
          <cell r="B54" t="str">
            <v>Empregado</v>
          </cell>
        </row>
        <row r="55">
          <cell r="A55" t="str">
            <v>Mateus Szomorovszky</v>
          </cell>
          <cell r="B55" t="str">
            <v>Convidado</v>
          </cell>
        </row>
        <row r="56">
          <cell r="A56" t="str">
            <v>Matheus de Paula D'Almeida</v>
          </cell>
          <cell r="B56" t="str">
            <v>Convidado</v>
          </cell>
        </row>
        <row r="57">
          <cell r="A57" t="str">
            <v>Matheus Pedron Jasper</v>
          </cell>
          <cell r="B57" t="str">
            <v>Convidado</v>
          </cell>
        </row>
        <row r="58">
          <cell r="A58" t="str">
            <v>Mauricio Andre Giusti</v>
          </cell>
          <cell r="B58" t="str">
            <v>Conselheiro</v>
          </cell>
        </row>
        <row r="59">
          <cell r="A59" t="str">
            <v>Melina Valença Marcondes</v>
          </cell>
          <cell r="B59" t="str">
            <v>Empregado</v>
          </cell>
        </row>
        <row r="60">
          <cell r="A60" t="str">
            <v>Nayana Maria de Oliveira</v>
          </cell>
          <cell r="B60" t="str">
            <v>Empregado</v>
          </cell>
        </row>
        <row r="61">
          <cell r="A61" t="str">
            <v>Newton Marçal Santos</v>
          </cell>
          <cell r="B61" t="str">
            <v>Conselheiro</v>
          </cell>
        </row>
        <row r="62">
          <cell r="A62" t="str">
            <v>Patricia Figueiredo Sarquis Herden</v>
          </cell>
          <cell r="B62" t="str">
            <v>Conselheiro</v>
          </cell>
        </row>
        <row r="63">
          <cell r="A63" t="str">
            <v>Pedro Schultz Fonseca Baptista</v>
          </cell>
          <cell r="B63" t="str">
            <v>Empregado</v>
          </cell>
        </row>
        <row r="64">
          <cell r="A64" t="str">
            <v>Pery Roberto Segala Medeiros</v>
          </cell>
          <cell r="B64" t="str">
            <v>Empregado</v>
          </cell>
        </row>
        <row r="65">
          <cell r="A65" t="str">
            <v>Ricardo Fonseca</v>
          </cell>
          <cell r="B65" t="str">
            <v>Convidado</v>
          </cell>
        </row>
        <row r="66">
          <cell r="A66" t="str">
            <v>Ricardo Martins da Fonseca</v>
          </cell>
          <cell r="B66" t="str">
            <v>Convidado</v>
          </cell>
        </row>
        <row r="67">
          <cell r="A67" t="str">
            <v>Ricardo Reis Meira</v>
          </cell>
          <cell r="B67" t="str">
            <v>Convidado</v>
          </cell>
        </row>
        <row r="68">
          <cell r="A68" t="str">
            <v>Roberta de Brito de Medeiros</v>
          </cell>
          <cell r="B68" t="str">
            <v>Convidado</v>
          </cell>
        </row>
        <row r="69">
          <cell r="A69" t="str">
            <v xml:space="preserve">Roberto Rodrigues Simon </v>
          </cell>
          <cell r="B69" t="str">
            <v>Convidado</v>
          </cell>
        </row>
        <row r="70">
          <cell r="A70" t="str">
            <v>Rodrigo Althoff Medeiros</v>
          </cell>
          <cell r="B70" t="str">
            <v>Conselheiro</v>
          </cell>
        </row>
        <row r="71">
          <cell r="A71" t="str">
            <v>Rodrigo David Barros Silva</v>
          </cell>
          <cell r="B71" t="str">
            <v>Empregado</v>
          </cell>
        </row>
        <row r="72">
          <cell r="A72" t="str">
            <v>Ronaldo Matos Martins</v>
          </cell>
          <cell r="B72" t="str">
            <v>Convidado</v>
          </cell>
        </row>
        <row r="73">
          <cell r="A73" t="str">
            <v>Ronaldo Matos Martins</v>
          </cell>
          <cell r="B73" t="str">
            <v>Convidado</v>
          </cell>
        </row>
        <row r="74">
          <cell r="A74" t="str">
            <v>Rosana Silveira</v>
          </cell>
          <cell r="B74" t="str">
            <v>Conselheiro</v>
          </cell>
        </row>
        <row r="75">
          <cell r="A75" t="str">
            <v>Silvana Maria Hall</v>
          </cell>
          <cell r="B75" t="str">
            <v>Conselheiro</v>
          </cell>
        </row>
        <row r="76">
          <cell r="A76" t="str">
            <v>Silvya Helena Caprario</v>
          </cell>
          <cell r="B76" t="str">
            <v>Conselheiro</v>
          </cell>
        </row>
        <row r="77">
          <cell r="A77" t="str">
            <v>Tatiana Moreira Feres de Melo</v>
          </cell>
          <cell r="B77" t="str">
            <v>Empregado</v>
          </cell>
        </row>
        <row r="78">
          <cell r="A78" t="str">
            <v>Valesca Menezes Marques</v>
          </cell>
          <cell r="B78" t="str">
            <v>Conselheiro</v>
          </cell>
        </row>
        <row r="79">
          <cell r="A79" t="str">
            <v>Vânia Stephan Marroni Burigo</v>
          </cell>
          <cell r="B79" t="str">
            <v>Conselheiro</v>
          </cell>
        </row>
        <row r="80">
          <cell r="A80" t="str">
            <v>William dos Santos Vefago</v>
          </cell>
          <cell r="B80" t="str">
            <v>Convidado</v>
          </cell>
        </row>
        <row r="81">
          <cell r="A81" t="str">
            <v>Yuri Endo Kokubun</v>
          </cell>
          <cell r="B81" t="str">
            <v>Convidado</v>
          </cell>
        </row>
        <row r="82">
          <cell r="A82" t="str">
            <v>Yasmin Sarquis Herden</v>
          </cell>
          <cell r="B82" t="str">
            <v>Convidado</v>
          </cell>
        </row>
        <row r="83">
          <cell r="A83" t="str">
            <v>Alexandre Kröner</v>
          </cell>
          <cell r="B83" t="str">
            <v>Convidado</v>
          </cell>
        </row>
        <row r="84">
          <cell r="A84" t="str">
            <v>Cicero Hipólito da Silva Junior</v>
          </cell>
          <cell r="B84" t="str">
            <v>Empregado</v>
          </cell>
        </row>
        <row r="85">
          <cell r="A85" t="str">
            <v>Rodrigo Kirck Rebêlo</v>
          </cell>
          <cell r="B85" t="str">
            <v>Convidado</v>
          </cell>
        </row>
        <row r="86">
          <cell r="A86" t="str">
            <v>Vítor Hugo Dentello Araújo</v>
          </cell>
          <cell r="B86" t="str">
            <v>Convidado</v>
          </cell>
        </row>
        <row r="87">
          <cell r="A87" t="str">
            <v>José Roberto Geraldine Junior</v>
          </cell>
          <cell r="B87" t="str">
            <v>Convidado</v>
          </cell>
        </row>
        <row r="88">
          <cell r="A88" t="str">
            <v>Mariana Campos de Andrade</v>
          </cell>
          <cell r="B88" t="str">
            <v>Conselheiro</v>
          </cell>
        </row>
        <row r="89">
          <cell r="A89" t="str">
            <v>Ana Lúcia Córdova Wandscheer</v>
          </cell>
          <cell r="B89" t="str">
            <v>Conselheiro</v>
          </cell>
        </row>
        <row r="90">
          <cell r="A90" t="str">
            <v>José Antonio Lanchoti</v>
          </cell>
          <cell r="B90" t="str">
            <v>Convidado</v>
          </cell>
        </row>
        <row r="91">
          <cell r="A91" t="str">
            <v>Mônica Andrea Blanco</v>
          </cell>
          <cell r="B91" t="str">
            <v>Convidado</v>
          </cell>
        </row>
        <row r="92">
          <cell r="A92" t="str">
            <v>Gustavo Aparecido de Oliveira</v>
          </cell>
          <cell r="B92" t="str">
            <v>Convidado</v>
          </cell>
        </row>
        <row r="93">
          <cell r="A93" t="str">
            <v>Antony Leandro Macedo Bettin</v>
          </cell>
          <cell r="B93" t="str">
            <v>Convidado</v>
          </cell>
        </row>
        <row r="94">
          <cell r="A94" t="str">
            <v>Raquel Smidt</v>
          </cell>
          <cell r="B94" t="str">
            <v>Convidado</v>
          </cell>
        </row>
        <row r="95">
          <cell r="A95" t="str">
            <v>Ricardo de Moura Mendonça</v>
          </cell>
          <cell r="B95" t="str">
            <v>Convidado</v>
          </cell>
        </row>
        <row r="96">
          <cell r="A96" t="str">
            <v>Renata De Vecchi</v>
          </cell>
          <cell r="B96" t="str">
            <v>Convidado</v>
          </cell>
        </row>
        <row r="97">
          <cell r="A97" t="str">
            <v>Magali Alves Colonetti</v>
          </cell>
          <cell r="B97" t="str">
            <v>Convidado</v>
          </cell>
        </row>
        <row r="98">
          <cell r="A98" t="str">
            <v>Laercio Adriano Benazzi Junior</v>
          </cell>
          <cell r="B98" t="str">
            <v>Convidado</v>
          </cell>
        </row>
        <row r="99">
          <cell r="A99" t="str">
            <v>Danilo Silva Batista</v>
          </cell>
          <cell r="B99" t="str">
            <v>Convidado</v>
          </cell>
        </row>
        <row r="100">
          <cell r="A100" t="str">
            <v>Mario Biselli</v>
          </cell>
          <cell r="B100" t="str">
            <v>Convidado</v>
          </cell>
        </row>
        <row r="101">
          <cell r="A101" t="str">
            <v>Luciana Marson Fonseca</v>
          </cell>
          <cell r="B101" t="str">
            <v>Convidado</v>
          </cell>
        </row>
        <row r="102">
          <cell r="A102" t="str">
            <v>Ellen Renata Bernardi</v>
          </cell>
          <cell r="B102" t="str">
            <v>Convidado</v>
          </cell>
        </row>
        <row r="103">
          <cell r="A103" t="str">
            <v>Laurent Troost</v>
          </cell>
          <cell r="B103" t="str">
            <v>Convidado</v>
          </cell>
        </row>
        <row r="104">
          <cell r="A104" t="str">
            <v>Carla Estrella</v>
          </cell>
          <cell r="B104" t="str">
            <v>Convidado</v>
          </cell>
        </row>
        <row r="105">
          <cell r="A105" t="str">
            <v>José Gerardo da Fonseca Soares</v>
          </cell>
          <cell r="B105" t="str">
            <v>Convidado</v>
          </cell>
        </row>
        <row r="106">
          <cell r="A106" t="str">
            <v>Susanna Antico</v>
          </cell>
          <cell r="B106" t="str">
            <v>Convidado</v>
          </cell>
        </row>
        <row r="107">
          <cell r="A107" t="str">
            <v>Fabrício da Mota Alves</v>
          </cell>
          <cell r="B107" t="str">
            <v>Convidado</v>
          </cell>
        </row>
        <row r="108">
          <cell r="A108" t="str">
            <v>Helena Conelian Gentili</v>
          </cell>
          <cell r="B108" t="str">
            <v>Convidado</v>
          </cell>
        </row>
        <row r="109">
          <cell r="A109" t="str">
            <v>Mayara Regina de Souza Spengler</v>
          </cell>
          <cell r="B109" t="str">
            <v>Empregado</v>
          </cell>
        </row>
        <row r="110">
          <cell r="A110" t="str">
            <v>Lilian Laudina Caovilla</v>
          </cell>
          <cell r="B110" t="str">
            <v>Empregado</v>
          </cell>
        </row>
        <row r="111">
          <cell r="A111" t="str">
            <v>Carla Rafaela Ebel</v>
          </cell>
          <cell r="B111" t="str">
            <v>Conselheiro</v>
          </cell>
        </row>
        <row r="112">
          <cell r="A112" t="str">
            <v>Suzana de  Souza</v>
          </cell>
          <cell r="B112" t="str">
            <v>Conselheiro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tabSelected="1" zoomScaleNormal="100" workbookViewId="0">
      <selection activeCell="C5" sqref="C5"/>
    </sheetView>
  </sheetViews>
  <sheetFormatPr defaultRowHeight="15" outlineLevelRow="2" x14ac:dyDescent="0.25"/>
  <cols>
    <col min="1" max="1" width="4.5703125" customWidth="1"/>
    <col min="2" max="2" width="7.28515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40.5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172</v>
      </c>
      <c r="B6" s="17">
        <v>44869</v>
      </c>
      <c r="C6" s="18" t="s">
        <v>410</v>
      </c>
      <c r="D6" s="19" t="str">
        <f>IFERROR(VLOOKUP(C6,[1]Dados!A:B,2,),"-")</f>
        <v>Empregado</v>
      </c>
      <c r="E6" s="20" t="s">
        <v>190</v>
      </c>
      <c r="F6" s="21">
        <v>44887.25</v>
      </c>
      <c r="G6" s="21">
        <v>44888.850694444445</v>
      </c>
      <c r="H6" s="22" t="s">
        <v>29</v>
      </c>
      <c r="I6" s="23" t="s">
        <v>411</v>
      </c>
      <c r="J6" s="24">
        <v>1665.32</v>
      </c>
      <c r="K6" s="24">
        <v>86.83</v>
      </c>
      <c r="L6" s="24"/>
      <c r="M6" s="24"/>
      <c r="N6" s="24">
        <v>1752.1499999999999</v>
      </c>
      <c r="O6" s="20" t="s">
        <v>412</v>
      </c>
    </row>
    <row r="7" spans="1:15" outlineLevel="1" x14ac:dyDescent="0.25">
      <c r="A7" s="40"/>
      <c r="B7" s="41"/>
      <c r="C7" s="42" t="s">
        <v>435</v>
      </c>
      <c r="D7" s="34"/>
      <c r="E7" s="35"/>
      <c r="F7" s="36"/>
      <c r="G7" s="36"/>
      <c r="H7" s="37"/>
      <c r="I7" s="38"/>
      <c r="J7" s="39">
        <f>SUBTOTAL(9,J6:J6)</f>
        <v>1665.32</v>
      </c>
      <c r="K7" s="39">
        <f>SUBTOTAL(9,K6:K6)</f>
        <v>86.83</v>
      </c>
      <c r="L7" s="39">
        <f>SUBTOTAL(9,L6:L6)</f>
        <v>0</v>
      </c>
      <c r="M7" s="39">
        <f>SUBTOTAL(9,M6:M6)</f>
        <v>0</v>
      </c>
      <c r="N7" s="39">
        <f>SUBTOTAL(9,N6:N6)</f>
        <v>1752.1499999999999</v>
      </c>
      <c r="O7" s="35"/>
    </row>
    <row r="8" spans="1:15" outlineLevel="2" x14ac:dyDescent="0.25">
      <c r="A8" s="16">
        <v>173</v>
      </c>
      <c r="B8" s="17">
        <v>44873</v>
      </c>
      <c r="C8" s="18" t="s">
        <v>77</v>
      </c>
      <c r="D8" s="19" t="str">
        <f>IFERROR(VLOOKUP(C8,[1]Dados!A:B,2,),"-")</f>
        <v>Empregado</v>
      </c>
      <c r="E8" s="20" t="s">
        <v>413</v>
      </c>
      <c r="F8" s="21">
        <v>44886.975694444445</v>
      </c>
      <c r="G8" s="21" t="s">
        <v>33</v>
      </c>
      <c r="H8" s="22" t="s">
        <v>29</v>
      </c>
      <c r="I8" s="23" t="s">
        <v>414</v>
      </c>
      <c r="J8" s="24">
        <v>545.48</v>
      </c>
      <c r="K8" s="24">
        <v>39.479999999999997</v>
      </c>
      <c r="L8" s="24"/>
      <c r="M8" s="24"/>
      <c r="N8" s="24">
        <v>584.96</v>
      </c>
      <c r="O8" s="20" t="s">
        <v>412</v>
      </c>
    </row>
    <row r="9" spans="1:15" outlineLevel="2" x14ac:dyDescent="0.25">
      <c r="A9" s="16">
        <v>174</v>
      </c>
      <c r="B9" s="17">
        <v>44873</v>
      </c>
      <c r="C9" s="18" t="s">
        <v>77</v>
      </c>
      <c r="D9" s="19" t="str">
        <f>IFERROR(VLOOKUP(C9,[1]Dados!A:B,2,),"-")</f>
        <v>Empregado</v>
      </c>
      <c r="E9" s="20" t="s">
        <v>415</v>
      </c>
      <c r="F9" s="21">
        <v>44888.857638888891</v>
      </c>
      <c r="G9" s="21" t="s">
        <v>33</v>
      </c>
      <c r="H9" s="22" t="s">
        <v>53</v>
      </c>
      <c r="I9" s="23" t="s">
        <v>416</v>
      </c>
      <c r="J9" s="24">
        <v>744.39</v>
      </c>
      <c r="K9" s="24">
        <v>40.26</v>
      </c>
      <c r="L9" s="24"/>
      <c r="M9" s="24"/>
      <c r="N9" s="24">
        <v>784.65</v>
      </c>
      <c r="O9" s="20" t="s">
        <v>412</v>
      </c>
    </row>
    <row r="10" spans="1:15" outlineLevel="1" x14ac:dyDescent="0.25">
      <c r="A10" s="40"/>
      <c r="B10" s="41"/>
      <c r="C10" s="42" t="s">
        <v>436</v>
      </c>
      <c r="D10" s="34"/>
      <c r="E10" s="35"/>
      <c r="F10" s="36"/>
      <c r="G10" s="36"/>
      <c r="H10" s="37"/>
      <c r="I10" s="38"/>
      <c r="J10" s="39">
        <f>SUBTOTAL(9,J8:J9)</f>
        <v>1289.8699999999999</v>
      </c>
      <c r="K10" s="39">
        <f>SUBTOTAL(9,K8:K9)</f>
        <v>79.739999999999995</v>
      </c>
      <c r="L10" s="39">
        <f>SUBTOTAL(9,L8:L9)</f>
        <v>0</v>
      </c>
      <c r="M10" s="39">
        <f>SUBTOTAL(9,M8:M9)</f>
        <v>0</v>
      </c>
      <c r="N10" s="39">
        <f>SUBTOTAL(9,N8:N9)</f>
        <v>1369.6100000000001</v>
      </c>
      <c r="O10" s="35"/>
    </row>
    <row r="11" spans="1:15" x14ac:dyDescent="0.25">
      <c r="A11" s="40"/>
      <c r="B11" s="41"/>
      <c r="C11" s="42" t="s">
        <v>13</v>
      </c>
      <c r="D11" s="34"/>
      <c r="E11" s="35"/>
      <c r="F11" s="36"/>
      <c r="G11" s="36"/>
      <c r="H11" s="37"/>
      <c r="I11" s="38"/>
      <c r="J11" s="39">
        <f>SUBTOTAL(9,J6:J9)</f>
        <v>2955.19</v>
      </c>
      <c r="K11" s="39">
        <f>SUBTOTAL(9,K6:K9)</f>
        <v>166.57</v>
      </c>
      <c r="L11" s="39">
        <f>SUBTOTAL(9,L6:L9)</f>
        <v>0</v>
      </c>
      <c r="M11" s="39">
        <f>SUBTOTAL(9,M6:M9)</f>
        <v>0</v>
      </c>
      <c r="N11" s="39">
        <f>SUBTOTAL(9,N6:N9)</f>
        <v>3121.7599999999998</v>
      </c>
      <c r="O11" s="35"/>
    </row>
    <row r="12" spans="1:15" ht="11.25" customHeight="1" x14ac:dyDescent="0.25">
      <c r="A12" s="6"/>
      <c r="B12" s="6"/>
      <c r="C12" s="7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9.75" customHeight="1" x14ac:dyDescent="0.25">
      <c r="A13" s="6"/>
      <c r="B13" s="6"/>
      <c r="C13" s="7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</row>
    <row r="14" spans="1:15" x14ac:dyDescent="0.25">
      <c r="A14" s="44" t="s">
        <v>11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spans="1:15" hidden="1" x14ac:dyDescent="0.25"/>
    <row r="16" spans="1:15" ht="36" x14ac:dyDescent="0.25">
      <c r="A16" s="2" t="s">
        <v>1</v>
      </c>
      <c r="B16" s="2" t="s">
        <v>20</v>
      </c>
      <c r="C16" s="2" t="s">
        <v>2</v>
      </c>
      <c r="D16" s="2" t="s">
        <v>3</v>
      </c>
      <c r="E16" s="4" t="s">
        <v>4</v>
      </c>
      <c r="F16" s="4" t="s">
        <v>5</v>
      </c>
      <c r="G16" s="4" t="s">
        <v>6</v>
      </c>
      <c r="H16" s="4" t="s">
        <v>7</v>
      </c>
      <c r="I16" s="4" t="s">
        <v>8</v>
      </c>
      <c r="J16" s="4" t="s">
        <v>16</v>
      </c>
      <c r="K16" s="4" t="s">
        <v>17</v>
      </c>
      <c r="L16" s="4" t="s">
        <v>18</v>
      </c>
      <c r="M16" s="4" t="s">
        <v>19</v>
      </c>
      <c r="N16" s="5" t="s">
        <v>9</v>
      </c>
      <c r="O16" s="3" t="s">
        <v>12</v>
      </c>
    </row>
    <row r="17" spans="1:15" ht="22.5" outlineLevel="2" x14ac:dyDescent="0.25">
      <c r="A17" s="16">
        <v>175</v>
      </c>
      <c r="B17" s="17">
        <v>44873</v>
      </c>
      <c r="C17" s="18" t="s">
        <v>417</v>
      </c>
      <c r="D17" s="19" t="str">
        <f>IFERROR(VLOOKUP(C17,[1]Dados!A:B,2,),"-")</f>
        <v>Convidado</v>
      </c>
      <c r="E17" s="20" t="s">
        <v>374</v>
      </c>
      <c r="F17" s="21">
        <v>44882.510416666664</v>
      </c>
      <c r="G17" s="21">
        <v>44883.767361111109</v>
      </c>
      <c r="H17" s="22" t="s">
        <v>40</v>
      </c>
      <c r="I17" s="23" t="s">
        <v>418</v>
      </c>
      <c r="J17" s="24">
        <v>5233.92</v>
      </c>
      <c r="K17" s="24">
        <v>85.13</v>
      </c>
      <c r="L17" s="24"/>
      <c r="M17" s="24"/>
      <c r="N17" s="24">
        <v>5319.05</v>
      </c>
      <c r="O17" s="20" t="s">
        <v>131</v>
      </c>
    </row>
    <row r="18" spans="1:15" outlineLevel="1" x14ac:dyDescent="0.25">
      <c r="A18" s="40"/>
      <c r="B18" s="41"/>
      <c r="C18" s="42" t="s">
        <v>437</v>
      </c>
      <c r="D18" s="34"/>
      <c r="E18" s="35"/>
      <c r="F18" s="36"/>
      <c r="G18" s="36"/>
      <c r="H18" s="37"/>
      <c r="I18" s="38"/>
      <c r="J18" s="39">
        <f>SUBTOTAL(9,J17:J17)</f>
        <v>5233.92</v>
      </c>
      <c r="K18" s="39">
        <f>SUBTOTAL(9,K17:K17)</f>
        <v>85.13</v>
      </c>
      <c r="L18" s="39">
        <f>SUBTOTAL(9,L17:L17)</f>
        <v>0</v>
      </c>
      <c r="M18" s="39">
        <f>SUBTOTAL(9,M17:M17)</f>
        <v>0</v>
      </c>
      <c r="N18" s="39">
        <f>SUBTOTAL(9,N17:N17)</f>
        <v>5319.05</v>
      </c>
      <c r="O18" s="35"/>
    </row>
    <row r="19" spans="1:15" ht="24" outlineLevel="2" x14ac:dyDescent="0.25">
      <c r="A19" s="16">
        <v>171</v>
      </c>
      <c r="B19" s="17">
        <v>44868</v>
      </c>
      <c r="C19" s="18" t="s">
        <v>407</v>
      </c>
      <c r="D19" s="19" t="str">
        <f>IFERROR(VLOOKUP(C19,[1]Dados!A:B,2,),"-")</f>
        <v>Convidado</v>
      </c>
      <c r="E19" s="20" t="s">
        <v>408</v>
      </c>
      <c r="F19" s="21">
        <v>44881.65625</v>
      </c>
      <c r="G19" s="21" t="s">
        <v>33</v>
      </c>
      <c r="H19" s="22" t="s">
        <v>29</v>
      </c>
      <c r="I19" s="23" t="s">
        <v>409</v>
      </c>
      <c r="J19" s="24">
        <v>2704.53</v>
      </c>
      <c r="K19" s="24">
        <v>39.74</v>
      </c>
      <c r="L19" s="24"/>
      <c r="M19" s="24"/>
      <c r="N19" s="24">
        <v>2744.27</v>
      </c>
      <c r="O19" s="20" t="s">
        <v>131</v>
      </c>
    </row>
    <row r="20" spans="1:15" outlineLevel="1" x14ac:dyDescent="0.25">
      <c r="A20" s="40"/>
      <c r="B20" s="41"/>
      <c r="C20" s="42" t="s">
        <v>438</v>
      </c>
      <c r="D20" s="34"/>
      <c r="E20" s="35"/>
      <c r="F20" s="36"/>
      <c r="G20" s="36"/>
      <c r="H20" s="37"/>
      <c r="I20" s="38"/>
      <c r="J20" s="39">
        <f>SUBTOTAL(9,J19:J19)</f>
        <v>2704.53</v>
      </c>
      <c r="K20" s="39">
        <f>SUBTOTAL(9,K19:K19)</f>
        <v>39.74</v>
      </c>
      <c r="L20" s="39">
        <f>SUBTOTAL(9,L19:L19)</f>
        <v>0</v>
      </c>
      <c r="M20" s="39">
        <f>SUBTOTAL(9,M19:M19)</f>
        <v>0</v>
      </c>
      <c r="N20" s="39">
        <f>SUBTOTAL(9,N19:N19)</f>
        <v>2744.27</v>
      </c>
      <c r="O20" s="35"/>
    </row>
    <row r="21" spans="1:15" ht="22.5" outlineLevel="2" x14ac:dyDescent="0.25">
      <c r="A21" s="16">
        <v>178</v>
      </c>
      <c r="B21" s="17">
        <v>44893</v>
      </c>
      <c r="C21" s="18" t="s">
        <v>239</v>
      </c>
      <c r="D21" s="19" t="str">
        <f>IFERROR(VLOOKUP(C21,[1]Dados!A:B,2,),"-")</f>
        <v>Conselheiro</v>
      </c>
      <c r="E21" s="20" t="s">
        <v>32</v>
      </c>
      <c r="F21" s="21">
        <v>44904.236111111109</v>
      </c>
      <c r="G21" s="21" t="s">
        <v>33</v>
      </c>
      <c r="H21" s="22" t="s">
        <v>29</v>
      </c>
      <c r="I21" s="23" t="s">
        <v>423</v>
      </c>
      <c r="J21" s="24">
        <v>926.95</v>
      </c>
      <c r="K21" s="24">
        <v>46.57</v>
      </c>
      <c r="L21" s="24"/>
      <c r="M21" s="24"/>
      <c r="N21" s="24">
        <v>973.5200000000001</v>
      </c>
      <c r="O21" s="20" t="s">
        <v>424</v>
      </c>
    </row>
    <row r="22" spans="1:15" ht="22.5" outlineLevel="2" x14ac:dyDescent="0.25">
      <c r="A22" s="16">
        <v>179</v>
      </c>
      <c r="B22" s="17">
        <v>44893</v>
      </c>
      <c r="C22" s="18" t="s">
        <v>239</v>
      </c>
      <c r="D22" s="19" t="str">
        <f>IFERROR(VLOOKUP(C22,[1]Dados!A:B,2,),"-")</f>
        <v>Conselheiro</v>
      </c>
      <c r="E22" s="20" t="s">
        <v>208</v>
      </c>
      <c r="F22" s="21">
        <v>44906.614583333336</v>
      </c>
      <c r="G22" s="21" t="s">
        <v>33</v>
      </c>
      <c r="H22" s="22" t="s">
        <v>60</v>
      </c>
      <c r="I22" s="23" t="s">
        <v>425</v>
      </c>
      <c r="J22" s="24">
        <v>951.88</v>
      </c>
      <c r="K22" s="24">
        <v>38.56</v>
      </c>
      <c r="L22" s="24"/>
      <c r="M22" s="24"/>
      <c r="N22" s="24">
        <v>990.44</v>
      </c>
      <c r="O22" s="20" t="s">
        <v>424</v>
      </c>
    </row>
    <row r="23" spans="1:15" outlineLevel="1" x14ac:dyDescent="0.25">
      <c r="A23" s="40"/>
      <c r="B23" s="41"/>
      <c r="C23" s="42" t="s">
        <v>439</v>
      </c>
      <c r="D23" s="34"/>
      <c r="E23" s="35"/>
      <c r="F23" s="36"/>
      <c r="G23" s="36"/>
      <c r="H23" s="37"/>
      <c r="I23" s="38"/>
      <c r="J23" s="39">
        <f>SUBTOTAL(9,J21:J22)</f>
        <v>1878.83</v>
      </c>
      <c r="K23" s="39">
        <f>SUBTOTAL(9,K21:K22)</f>
        <v>85.13</v>
      </c>
      <c r="L23" s="39">
        <f>SUBTOTAL(9,L21:L22)</f>
        <v>0</v>
      </c>
      <c r="M23" s="39">
        <f>SUBTOTAL(9,M21:M22)</f>
        <v>0</v>
      </c>
      <c r="N23" s="39">
        <f>SUBTOTAL(9,N21:N22)</f>
        <v>1963.96</v>
      </c>
      <c r="O23" s="35"/>
    </row>
    <row r="24" spans="1:15" ht="22.5" outlineLevel="2" x14ac:dyDescent="0.25">
      <c r="A24" s="16">
        <v>182</v>
      </c>
      <c r="B24" s="17">
        <v>44893</v>
      </c>
      <c r="C24" s="18" t="s">
        <v>313</v>
      </c>
      <c r="D24" s="19" t="str">
        <f>IFERROR(VLOOKUP(C24,[1]Dados!A:B,2,),"-")</f>
        <v>Conselheiro</v>
      </c>
      <c r="E24" s="20" t="s">
        <v>431</v>
      </c>
      <c r="F24" s="21">
        <v>44896.635416666664</v>
      </c>
      <c r="G24" s="21">
        <v>44898.763888888891</v>
      </c>
      <c r="H24" s="22" t="s">
        <v>53</v>
      </c>
      <c r="I24" s="23" t="s">
        <v>432</v>
      </c>
      <c r="J24" s="24">
        <v>3176.86</v>
      </c>
      <c r="K24" s="24">
        <v>64.319999999999993</v>
      </c>
      <c r="L24" s="24"/>
      <c r="M24" s="24"/>
      <c r="N24" s="24">
        <v>3241.1800000000003</v>
      </c>
      <c r="O24" s="20" t="s">
        <v>428</v>
      </c>
    </row>
    <row r="25" spans="1:15" outlineLevel="1" x14ac:dyDescent="0.25">
      <c r="A25" s="40"/>
      <c r="B25" s="41"/>
      <c r="C25" s="42" t="s">
        <v>440</v>
      </c>
      <c r="D25" s="34"/>
      <c r="E25" s="35"/>
      <c r="F25" s="36"/>
      <c r="G25" s="36"/>
      <c r="H25" s="37"/>
      <c r="I25" s="38"/>
      <c r="J25" s="39">
        <f>SUBTOTAL(9,J24:J24)</f>
        <v>3176.86</v>
      </c>
      <c r="K25" s="39">
        <f>SUBTOTAL(9,K24:K24)</f>
        <v>64.319999999999993</v>
      </c>
      <c r="L25" s="39">
        <f>SUBTOTAL(9,L24:L24)</f>
        <v>0</v>
      </c>
      <c r="M25" s="39">
        <f>SUBTOTAL(9,M24:M24)</f>
        <v>0</v>
      </c>
      <c r="N25" s="39">
        <f>SUBTOTAL(9,N24:N24)</f>
        <v>3241.1800000000003</v>
      </c>
      <c r="O25" s="35"/>
    </row>
    <row r="26" spans="1:15" ht="24" outlineLevel="2" x14ac:dyDescent="0.25">
      <c r="A26" s="16">
        <v>176</v>
      </c>
      <c r="B26" s="17">
        <v>44879</v>
      </c>
      <c r="C26" s="18" t="s">
        <v>327</v>
      </c>
      <c r="D26" s="19" t="str">
        <f>IFERROR(VLOOKUP(C26,[1]Dados!A:B,2,),"-")</f>
        <v>Conselheiro</v>
      </c>
      <c r="E26" s="20" t="s">
        <v>419</v>
      </c>
      <c r="F26" s="21">
        <v>44964.215277777781</v>
      </c>
      <c r="G26" s="21">
        <v>44970.003472222219</v>
      </c>
      <c r="H26" s="22" t="s">
        <v>29</v>
      </c>
      <c r="I26" s="23" t="s">
        <v>420</v>
      </c>
      <c r="J26" s="24">
        <v>1916</v>
      </c>
      <c r="K26" s="24">
        <v>86.5</v>
      </c>
      <c r="L26" s="24"/>
      <c r="M26" s="24"/>
      <c r="N26" s="24">
        <v>2002.5</v>
      </c>
      <c r="O26" s="20" t="s">
        <v>433</v>
      </c>
    </row>
    <row r="27" spans="1:15" ht="24" outlineLevel="2" x14ac:dyDescent="0.25">
      <c r="A27" s="16">
        <v>177</v>
      </c>
      <c r="B27" s="17">
        <v>44890</v>
      </c>
      <c r="C27" s="18" t="s">
        <v>327</v>
      </c>
      <c r="D27" s="19" t="str">
        <f>IFERROR(VLOOKUP(C27,[1]Dados!A:B,2,),"-")</f>
        <v>Conselheiro</v>
      </c>
      <c r="E27" s="20" t="s">
        <v>421</v>
      </c>
      <c r="F27" s="21">
        <v>44627.746527777781</v>
      </c>
      <c r="G27" s="21">
        <v>44634.114583333336</v>
      </c>
      <c r="H27" s="22" t="s">
        <v>40</v>
      </c>
      <c r="I27" s="23" t="s">
        <v>422</v>
      </c>
      <c r="J27" s="24">
        <v>1087.8</v>
      </c>
      <c r="K27" s="24">
        <v>88.92</v>
      </c>
      <c r="L27" s="24"/>
      <c r="M27" s="24"/>
      <c r="N27" s="24">
        <v>1176.72</v>
      </c>
      <c r="O27" s="20" t="s">
        <v>434</v>
      </c>
    </row>
    <row r="28" spans="1:15" outlineLevel="1" x14ac:dyDescent="0.25">
      <c r="A28" s="40"/>
      <c r="B28" s="41"/>
      <c r="C28" s="42" t="s">
        <v>441</v>
      </c>
      <c r="D28" s="34"/>
      <c r="E28" s="35"/>
      <c r="F28" s="36"/>
      <c r="G28" s="36"/>
      <c r="H28" s="37"/>
      <c r="I28" s="38"/>
      <c r="J28" s="39">
        <f>SUBTOTAL(9,J26:J27)</f>
        <v>3003.8</v>
      </c>
      <c r="K28" s="39">
        <f>SUBTOTAL(9,K26:K27)</f>
        <v>175.42000000000002</v>
      </c>
      <c r="L28" s="39">
        <f>SUBTOTAL(9,L26:L27)</f>
        <v>0</v>
      </c>
      <c r="M28" s="39">
        <f>SUBTOTAL(9,M26:M27)</f>
        <v>0</v>
      </c>
      <c r="N28" s="39">
        <f>SUBTOTAL(9,N26:N27)</f>
        <v>3179.2200000000003</v>
      </c>
      <c r="O28" s="35"/>
    </row>
    <row r="29" spans="1:15" ht="22.5" outlineLevel="2" x14ac:dyDescent="0.25">
      <c r="A29" s="16">
        <v>180</v>
      </c>
      <c r="B29" s="17">
        <v>44893</v>
      </c>
      <c r="C29" s="18" t="s">
        <v>379</v>
      </c>
      <c r="D29" s="19" t="str">
        <f>IFERROR(VLOOKUP(C29,[1]Dados!A:B,2,),"-")</f>
        <v>Conselheiro</v>
      </c>
      <c r="E29" s="20" t="s">
        <v>426</v>
      </c>
      <c r="F29" s="21">
        <v>44896.472222222219</v>
      </c>
      <c r="G29" s="21" t="s">
        <v>33</v>
      </c>
      <c r="H29" s="22" t="s">
        <v>53</v>
      </c>
      <c r="I29" s="23" t="s">
        <v>427</v>
      </c>
      <c r="J29" s="24">
        <v>1305.69</v>
      </c>
      <c r="K29" s="24">
        <v>46.57</v>
      </c>
      <c r="L29" s="24"/>
      <c r="M29" s="24"/>
      <c r="N29" s="24">
        <v>1352.26</v>
      </c>
      <c r="O29" s="20" t="s">
        <v>428</v>
      </c>
    </row>
    <row r="30" spans="1:15" ht="22.5" outlineLevel="2" x14ac:dyDescent="0.25">
      <c r="A30" s="16">
        <v>181</v>
      </c>
      <c r="B30" s="17">
        <v>44893</v>
      </c>
      <c r="C30" s="18" t="s">
        <v>379</v>
      </c>
      <c r="D30" s="19" t="str">
        <f>IFERROR(VLOOKUP(C30,[1]Dados!A:B,2,),"-")</f>
        <v>Conselheiro</v>
      </c>
      <c r="E30" s="20" t="s">
        <v>429</v>
      </c>
      <c r="F30" s="21">
        <v>44899.350694444445</v>
      </c>
      <c r="G30" s="21" t="s">
        <v>33</v>
      </c>
      <c r="H30" s="22" t="s">
        <v>40</v>
      </c>
      <c r="I30" s="23" t="s">
        <v>430</v>
      </c>
      <c r="J30" s="24">
        <v>813.61</v>
      </c>
      <c r="K30" s="24">
        <v>31.37</v>
      </c>
      <c r="L30" s="24"/>
      <c r="M30" s="24"/>
      <c r="N30" s="24">
        <v>844.98</v>
      </c>
      <c r="O30" s="20" t="s">
        <v>428</v>
      </c>
    </row>
    <row r="31" spans="1:15" outlineLevel="1" x14ac:dyDescent="0.25">
      <c r="A31" s="40"/>
      <c r="B31" s="41"/>
      <c r="C31" s="42" t="s">
        <v>442</v>
      </c>
      <c r="D31" s="34"/>
      <c r="E31" s="35"/>
      <c r="F31" s="36"/>
      <c r="G31" s="36"/>
      <c r="H31" s="37"/>
      <c r="I31" s="38"/>
      <c r="J31" s="39">
        <f>SUBTOTAL(9,J29:J30)</f>
        <v>2119.3000000000002</v>
      </c>
      <c r="K31" s="39">
        <f>SUBTOTAL(9,K29:K30)</f>
        <v>77.94</v>
      </c>
      <c r="L31" s="39">
        <f>SUBTOTAL(9,L29:L30)</f>
        <v>0</v>
      </c>
      <c r="M31" s="39">
        <f>SUBTOTAL(9,M29:M30)</f>
        <v>0</v>
      </c>
      <c r="N31" s="39">
        <f>SUBTOTAL(9,N29:N30)</f>
        <v>2197.2399999999998</v>
      </c>
      <c r="O31" s="35"/>
    </row>
    <row r="32" spans="1:15" ht="33.75" outlineLevel="2" x14ac:dyDescent="0.25">
      <c r="A32" s="16">
        <v>170</v>
      </c>
      <c r="B32" s="17">
        <v>44865</v>
      </c>
      <c r="C32" s="18" t="s">
        <v>402</v>
      </c>
      <c r="D32" s="19" t="str">
        <f>IFERROR(VLOOKUP(C32,[1]Dados!A:B,2,),"-")</f>
        <v>Convidado</v>
      </c>
      <c r="E32" s="20" t="s">
        <v>403</v>
      </c>
      <c r="F32" s="21">
        <v>44879.496527777781</v>
      </c>
      <c r="G32" s="21">
        <v>44891.513888888891</v>
      </c>
      <c r="H32" s="22" t="s">
        <v>404</v>
      </c>
      <c r="I32" s="23" t="s">
        <v>405</v>
      </c>
      <c r="J32" s="24">
        <v>0</v>
      </c>
      <c r="K32" s="24">
        <v>0</v>
      </c>
      <c r="L32" s="24">
        <v>251.03</v>
      </c>
      <c r="M32" s="24"/>
      <c r="N32" s="24">
        <v>251.03</v>
      </c>
      <c r="O32" s="20" t="s">
        <v>406</v>
      </c>
    </row>
    <row r="33" spans="1:15" outlineLevel="1" x14ac:dyDescent="0.25">
      <c r="A33" s="40"/>
      <c r="B33" s="41"/>
      <c r="C33" s="42" t="s">
        <v>443</v>
      </c>
      <c r="D33" s="34"/>
      <c r="E33" s="35"/>
      <c r="F33" s="36"/>
      <c r="G33" s="36"/>
      <c r="H33" s="37"/>
      <c r="I33" s="38"/>
      <c r="J33" s="39">
        <f>SUBTOTAL(9,J32:J32)</f>
        <v>0</v>
      </c>
      <c r="K33" s="39">
        <f>SUBTOTAL(9,K32:K32)</f>
        <v>0</v>
      </c>
      <c r="L33" s="39">
        <f>SUBTOTAL(9,L32:L32)</f>
        <v>251.03</v>
      </c>
      <c r="M33" s="39">
        <f>SUBTOTAL(9,M32:M32)</f>
        <v>0</v>
      </c>
      <c r="N33" s="39">
        <f>SUBTOTAL(9,N32:N32)</f>
        <v>251.03</v>
      </c>
      <c r="O33" s="35"/>
    </row>
    <row r="34" spans="1:15" x14ac:dyDescent="0.25">
      <c r="A34" s="40"/>
      <c r="B34" s="41"/>
      <c r="C34" s="42" t="s">
        <v>14</v>
      </c>
      <c r="D34" s="34"/>
      <c r="E34" s="35"/>
      <c r="F34" s="36"/>
      <c r="G34" s="36"/>
      <c r="H34" s="37"/>
      <c r="I34" s="38"/>
      <c r="J34" s="39">
        <f>SUBTOTAL(9,J17:J32)</f>
        <v>18117.240000000002</v>
      </c>
      <c r="K34" s="39">
        <f>SUBTOTAL(9,K17:K32)</f>
        <v>527.67999999999995</v>
      </c>
      <c r="L34" s="39">
        <f>SUBTOTAL(9,L17:L32)</f>
        <v>251.03</v>
      </c>
      <c r="M34" s="39">
        <f>SUBTOTAL(9,M17:M32)</f>
        <v>0</v>
      </c>
      <c r="N34" s="39">
        <f>SUBTOTAL(9,N17:N32)</f>
        <v>18895.949999999997</v>
      </c>
      <c r="O34" s="35"/>
    </row>
    <row r="36" spans="1:15" x14ac:dyDescent="0.25">
      <c r="A36" s="43" t="s">
        <v>25</v>
      </c>
      <c r="B36" s="43"/>
      <c r="C36" s="43"/>
      <c r="D36" s="43"/>
      <c r="E36" s="43"/>
      <c r="F36" s="43"/>
    </row>
    <row r="37" spans="1:15" x14ac:dyDescent="0.25">
      <c r="A37" s="9"/>
      <c r="B37" s="15"/>
      <c r="C37" s="10"/>
      <c r="D37" s="10"/>
      <c r="E37" s="11" t="s">
        <v>13</v>
      </c>
      <c r="F37" s="12">
        <f>N11</f>
        <v>3121.7599999999998</v>
      </c>
    </row>
    <row r="38" spans="1:15" x14ac:dyDescent="0.25">
      <c r="A38" s="9"/>
      <c r="B38" s="15"/>
      <c r="C38" s="10"/>
      <c r="D38" s="10"/>
      <c r="E38" s="11" t="s">
        <v>14</v>
      </c>
      <c r="F38" s="12">
        <f>N34</f>
        <v>18895.949999999997</v>
      </c>
    </row>
    <row r="39" spans="1:15" x14ac:dyDescent="0.25">
      <c r="A39" s="9"/>
      <c r="B39" s="15"/>
      <c r="C39" s="10"/>
      <c r="D39" s="10"/>
      <c r="E39" s="11" t="s">
        <v>15</v>
      </c>
      <c r="F39" s="12">
        <f>SUM(F37:F38)</f>
        <v>22017.709999999995</v>
      </c>
    </row>
    <row r="41" spans="1:15" x14ac:dyDescent="0.25">
      <c r="A41" s="13" t="s">
        <v>23</v>
      </c>
      <c r="B41" s="13"/>
    </row>
  </sheetData>
  <sortState ref="A14:O23">
    <sortCondition ref="C13"/>
  </sortState>
  <mergeCells count="4">
    <mergeCell ref="A2:O2"/>
    <mergeCell ref="A3:O3"/>
    <mergeCell ref="A14:O14"/>
    <mergeCell ref="A36:F36"/>
  </mergeCells>
  <conditionalFormatting sqref="A12:M13">
    <cfRule type="expression" dxfId="10" priority="13">
      <formula>OR(#REF!="",AND(#REF!&lt;&gt;"",#REF!=""))</formula>
    </cfRule>
  </conditionalFormatting>
  <conditionalFormatting sqref="A12:M13">
    <cfRule type="expression" priority="14">
      <formula>OR(#REF!="",AND(#REF!&lt;&gt;"",#REF!=""))</formula>
    </cfRule>
  </conditionalFormatting>
  <conditionalFormatting sqref="O12:O13">
    <cfRule type="expression" dxfId="9" priority="11">
      <formula>OR(#REF!="",AND(#REF!&lt;&gt;"",#REF!=""))</formula>
    </cfRule>
  </conditionalFormatting>
  <conditionalFormatting sqref="O12:O13">
    <cfRule type="expression" priority="12">
      <formula>OR(#REF!="",AND(#REF!&lt;&gt;"",#REF!=""))</formula>
    </cfRule>
  </conditionalFormatting>
  <conditionalFormatting sqref="A37:E39">
    <cfRule type="expression" dxfId="8" priority="9">
      <formula>OR(#REF!="",AND(#REF!&lt;&gt;"",#REF!=""))</formula>
    </cfRule>
  </conditionalFormatting>
  <conditionalFormatting sqref="A37:E39">
    <cfRule type="expression" priority="10">
      <formula>OR(#REF!="",AND(#REF!&lt;&gt;"",#REF!=""))</formula>
    </cfRule>
  </conditionalFormatting>
  <conditionalFormatting sqref="F37">
    <cfRule type="expression" dxfId="7" priority="7">
      <formula>OR(#REF!="",AND(#REF!&lt;&gt;"",#REF!=""))</formula>
    </cfRule>
  </conditionalFormatting>
  <conditionalFormatting sqref="F37">
    <cfRule type="expression" priority="8">
      <formula>OR(#REF!="",AND(#REF!&lt;&gt;"",#REF!=""))</formula>
    </cfRule>
  </conditionalFormatting>
  <conditionalFormatting sqref="F38">
    <cfRule type="expression" dxfId="6" priority="5">
      <formula>OR(#REF!="",AND(#REF!&lt;&gt;"",#REF!=""))</formula>
    </cfRule>
  </conditionalFormatting>
  <conditionalFormatting sqref="F38">
    <cfRule type="expression" priority="6">
      <formula>OR(#REF!="",AND(#REF!&lt;&gt;"",#REF!=""))</formula>
    </cfRule>
  </conditionalFormatting>
  <conditionalFormatting sqref="F39">
    <cfRule type="expression" dxfId="5" priority="1">
      <formula>OR(#REF!="",AND(#REF!&lt;&gt;"",#REF!=""))</formula>
    </cfRule>
  </conditionalFormatting>
  <conditionalFormatting sqref="F39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'L:\Diárias\CONTROLE DE DIÁRIAS\[Controle de Diárias 2022.xlsx]Dados'!#REF!</xm:f>
          </x14:formula1>
          <xm:sqref>C8:C9 C6 C17 C19 C21:C22 C24 C26:C27 C29:C30 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9"/>
  <sheetViews>
    <sheetView showGridLines="0" zoomScaleNormal="100" workbookViewId="0">
      <selection activeCell="F257" sqref="F257"/>
    </sheetView>
  </sheetViews>
  <sheetFormatPr defaultRowHeight="15" outlineLevelRow="2" x14ac:dyDescent="0.25"/>
  <cols>
    <col min="1" max="1" width="4.85546875" customWidth="1"/>
    <col min="2" max="2" width="8.140625" customWidth="1"/>
    <col min="3" max="3" width="21.140625" customWidth="1"/>
    <col min="4" max="4" width="9" customWidth="1"/>
    <col min="5" max="5" width="21" customWidth="1"/>
    <col min="6" max="7" width="10.7109375" customWidth="1"/>
    <col min="8" max="8" width="8.85546875" customWidth="1"/>
    <col min="9" max="9" width="7.85546875" customWidth="1"/>
    <col min="10" max="10" width="9.42578125" style="14" customWidth="1"/>
    <col min="11" max="12" width="9" style="14" customWidth="1"/>
    <col min="13" max="13" width="11.28515625" style="14" customWidth="1"/>
    <col min="14" max="14" width="9.140625" customWidth="1"/>
    <col min="15" max="15" width="48.5703125" customWidth="1"/>
  </cols>
  <sheetData>
    <row r="1" spans="1:15" ht="57" customHeight="1" x14ac:dyDescent="0.25">
      <c r="E1" s="1"/>
      <c r="F1" s="1"/>
      <c r="G1" s="1"/>
      <c r="H1" s="1"/>
      <c r="I1" s="1"/>
      <c r="N1" s="1"/>
    </row>
    <row r="2" spans="1:15" x14ac:dyDescent="0.25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x14ac:dyDescent="0.25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5" hidden="1" x14ac:dyDescent="0.25"/>
    <row r="5" spans="1:15" ht="25.5" customHeight="1" x14ac:dyDescent="0.25">
      <c r="A5" s="2" t="s">
        <v>1</v>
      </c>
      <c r="B5" s="2" t="s">
        <v>20</v>
      </c>
      <c r="C5" s="2" t="s">
        <v>2</v>
      </c>
      <c r="D5" s="2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16</v>
      </c>
      <c r="K5" s="4" t="s">
        <v>17</v>
      </c>
      <c r="L5" s="4" t="s">
        <v>18</v>
      </c>
      <c r="M5" s="4" t="s">
        <v>19</v>
      </c>
      <c r="N5" s="5" t="s">
        <v>9</v>
      </c>
      <c r="O5" s="3" t="s">
        <v>10</v>
      </c>
    </row>
    <row r="6" spans="1:15" ht="24" outlineLevel="2" x14ac:dyDescent="0.25">
      <c r="A6" s="16">
        <v>74</v>
      </c>
      <c r="B6" s="17">
        <v>44789</v>
      </c>
      <c r="C6" s="18" t="s">
        <v>26</v>
      </c>
      <c r="D6" s="19" t="s">
        <v>27</v>
      </c>
      <c r="E6" s="20" t="s">
        <v>28</v>
      </c>
      <c r="F6" s="21">
        <v>44818.569444444445</v>
      </c>
      <c r="G6" s="21">
        <v>44821.333333333336</v>
      </c>
      <c r="H6" s="22" t="s">
        <v>29</v>
      </c>
      <c r="I6" s="23" t="s">
        <v>30</v>
      </c>
      <c r="J6" s="24">
        <v>1965.33</v>
      </c>
      <c r="K6" s="24">
        <v>89.81</v>
      </c>
      <c r="L6" s="24"/>
      <c r="M6" s="24"/>
      <c r="N6" s="24">
        <v>2055.14</v>
      </c>
      <c r="O6" s="20" t="s">
        <v>31</v>
      </c>
    </row>
    <row r="7" spans="1:15" ht="24" outlineLevel="2" x14ac:dyDescent="0.25">
      <c r="A7" s="16">
        <v>116</v>
      </c>
      <c r="B7" s="17">
        <v>44813</v>
      </c>
      <c r="C7" s="18" t="s">
        <v>26</v>
      </c>
      <c r="D7" s="19" t="s">
        <v>27</v>
      </c>
      <c r="E7" s="20" t="s">
        <v>32</v>
      </c>
      <c r="F7" s="21">
        <v>44872.236111111109</v>
      </c>
      <c r="G7" s="21" t="s">
        <v>33</v>
      </c>
      <c r="H7" s="22" t="s">
        <v>34</v>
      </c>
      <c r="I7" s="23" t="s">
        <v>35</v>
      </c>
      <c r="J7" s="24">
        <v>525.20000000000005</v>
      </c>
      <c r="K7" s="24">
        <v>46.57</v>
      </c>
      <c r="L7" s="24"/>
      <c r="M7" s="24"/>
      <c r="N7" s="24">
        <v>571.7700000000001</v>
      </c>
      <c r="O7" s="20" t="s">
        <v>36</v>
      </c>
    </row>
    <row r="8" spans="1:15" ht="24" outlineLevel="2" x14ac:dyDescent="0.25">
      <c r="A8" s="16">
        <v>118</v>
      </c>
      <c r="B8" s="17">
        <v>44813</v>
      </c>
      <c r="C8" s="18" t="s">
        <v>26</v>
      </c>
      <c r="D8" s="19" t="s">
        <v>27</v>
      </c>
      <c r="E8" s="20" t="s">
        <v>37</v>
      </c>
      <c r="F8" s="21">
        <v>44873.885416666664</v>
      </c>
      <c r="G8" s="21" t="s">
        <v>33</v>
      </c>
      <c r="H8" s="22" t="s">
        <v>38</v>
      </c>
      <c r="I8" s="23" t="s">
        <v>39</v>
      </c>
      <c r="J8" s="24">
        <v>798.43</v>
      </c>
      <c r="K8" s="24">
        <v>38.56</v>
      </c>
      <c r="L8" s="24"/>
      <c r="M8" s="24"/>
      <c r="N8" s="24">
        <v>836.99</v>
      </c>
      <c r="O8" s="20" t="s">
        <v>36</v>
      </c>
    </row>
    <row r="9" spans="1:15" ht="24" outlineLevel="2" x14ac:dyDescent="0.25">
      <c r="A9" s="16">
        <v>144</v>
      </c>
      <c r="B9" s="17">
        <v>44847</v>
      </c>
      <c r="C9" s="18" t="s">
        <v>26</v>
      </c>
      <c r="D9" s="19" t="s">
        <v>27</v>
      </c>
      <c r="E9" s="20" t="s">
        <v>32</v>
      </c>
      <c r="F9" s="21">
        <v>44857.729166666664</v>
      </c>
      <c r="G9" s="21" t="s">
        <v>33</v>
      </c>
      <c r="H9" s="22" t="s">
        <v>40</v>
      </c>
      <c r="I9" s="23" t="s">
        <v>41</v>
      </c>
      <c r="J9" s="24">
        <v>1625.11</v>
      </c>
      <c r="K9" s="24">
        <v>46.57</v>
      </c>
      <c r="L9" s="24"/>
      <c r="M9" s="24"/>
      <c r="N9" s="24">
        <v>1671.6799999999998</v>
      </c>
      <c r="O9" s="20" t="s">
        <v>42</v>
      </c>
    </row>
    <row r="10" spans="1:15" ht="24" outlineLevel="2" x14ac:dyDescent="0.25">
      <c r="A10" s="16">
        <v>145</v>
      </c>
      <c r="B10" s="17">
        <v>44847</v>
      </c>
      <c r="C10" s="18" t="s">
        <v>26</v>
      </c>
      <c r="D10" s="19" t="s">
        <v>27</v>
      </c>
      <c r="E10" s="20" t="s">
        <v>37</v>
      </c>
      <c r="F10" s="21">
        <v>44859.836805555555</v>
      </c>
      <c r="G10" s="21" t="s">
        <v>33</v>
      </c>
      <c r="H10" s="22" t="s">
        <v>29</v>
      </c>
      <c r="I10" s="23" t="s">
        <v>43</v>
      </c>
      <c r="J10" s="24">
        <v>942.81</v>
      </c>
      <c r="K10" s="24">
        <v>38.56</v>
      </c>
      <c r="L10" s="24"/>
      <c r="M10" s="24"/>
      <c r="N10" s="24">
        <v>981.36999999999989</v>
      </c>
      <c r="O10" s="20" t="s">
        <v>42</v>
      </c>
    </row>
    <row r="11" spans="1:15" outlineLevel="1" x14ac:dyDescent="0.25">
      <c r="A11" s="40"/>
      <c r="B11" s="41"/>
      <c r="C11" s="42" t="s">
        <v>444</v>
      </c>
      <c r="D11" s="34"/>
      <c r="E11" s="35"/>
      <c r="F11" s="36"/>
      <c r="G11" s="36"/>
      <c r="H11" s="37"/>
      <c r="I11" s="38"/>
      <c r="J11" s="39">
        <f>SUBTOTAL(9,J6:J10)</f>
        <v>5856.8799999999992</v>
      </c>
      <c r="K11" s="39">
        <f>SUBTOTAL(9,K6:K10)</f>
        <v>260.07</v>
      </c>
      <c r="L11" s="39">
        <f>SUBTOTAL(9,L6:L10)</f>
        <v>0</v>
      </c>
      <c r="M11" s="39">
        <f>SUBTOTAL(9,M6:M10)</f>
        <v>0</v>
      </c>
      <c r="N11" s="39">
        <f>SUBTOTAL(9,N6:N10)</f>
        <v>6116.95</v>
      </c>
      <c r="O11" s="35"/>
    </row>
    <row r="12" spans="1:15" ht="24" outlineLevel="2" x14ac:dyDescent="0.25">
      <c r="A12" s="16">
        <v>172</v>
      </c>
      <c r="B12" s="17">
        <v>44869</v>
      </c>
      <c r="C12" s="18" t="s">
        <v>410</v>
      </c>
      <c r="D12" s="19" t="str">
        <f>IFERROR(VLOOKUP(C12,[1]Dados!A:B,2,),"-")</f>
        <v>Empregado</v>
      </c>
      <c r="E12" s="20" t="s">
        <v>190</v>
      </c>
      <c r="F12" s="21">
        <v>44887.25</v>
      </c>
      <c r="G12" s="21">
        <v>44888.850694444445</v>
      </c>
      <c r="H12" s="22" t="s">
        <v>29</v>
      </c>
      <c r="I12" s="23" t="s">
        <v>411</v>
      </c>
      <c r="J12" s="24">
        <v>1665.32</v>
      </c>
      <c r="K12" s="24">
        <v>86.83</v>
      </c>
      <c r="L12" s="24"/>
      <c r="M12" s="24"/>
      <c r="N12" s="24">
        <v>1752.1499999999999</v>
      </c>
      <c r="O12" s="20" t="s">
        <v>412</v>
      </c>
    </row>
    <row r="13" spans="1:15" outlineLevel="1" x14ac:dyDescent="0.25">
      <c r="A13" s="40"/>
      <c r="B13" s="41"/>
      <c r="C13" s="42" t="s">
        <v>435</v>
      </c>
      <c r="D13" s="34"/>
      <c r="E13" s="35"/>
      <c r="F13" s="36"/>
      <c r="G13" s="36"/>
      <c r="H13" s="37"/>
      <c r="I13" s="38"/>
      <c r="J13" s="39">
        <f>SUBTOTAL(9,J12:J12)</f>
        <v>1665.32</v>
      </c>
      <c r="K13" s="39">
        <f>SUBTOTAL(9,K12:K12)</f>
        <v>86.83</v>
      </c>
      <c r="L13" s="39">
        <f>SUBTOTAL(9,L12:L12)</f>
        <v>0</v>
      </c>
      <c r="M13" s="39">
        <f>SUBTOTAL(9,M12:M12)</f>
        <v>0</v>
      </c>
      <c r="N13" s="39">
        <f>SUBTOTAL(9,N12:N12)</f>
        <v>1752.1499999999999</v>
      </c>
      <c r="O13" s="35"/>
    </row>
    <row r="14" spans="1:15" ht="22.5" outlineLevel="2" x14ac:dyDescent="0.25">
      <c r="A14" s="16">
        <v>59</v>
      </c>
      <c r="B14" s="17">
        <v>44771</v>
      </c>
      <c r="C14" s="18" t="s">
        <v>44</v>
      </c>
      <c r="D14" s="19" t="s">
        <v>27</v>
      </c>
      <c r="E14" s="20" t="s">
        <v>32</v>
      </c>
      <c r="F14" s="21">
        <v>44790.315972222219</v>
      </c>
      <c r="G14" s="21" t="s">
        <v>33</v>
      </c>
      <c r="H14" s="22" t="s">
        <v>40</v>
      </c>
      <c r="I14" s="23" t="s">
        <v>45</v>
      </c>
      <c r="J14" s="24">
        <v>1027.81</v>
      </c>
      <c r="K14" s="24">
        <v>41.58</v>
      </c>
      <c r="L14" s="24"/>
      <c r="M14" s="24"/>
      <c r="N14" s="24">
        <v>1069.3899999999999</v>
      </c>
      <c r="O14" s="20" t="s">
        <v>46</v>
      </c>
    </row>
    <row r="15" spans="1:15" ht="22.5" outlineLevel="2" x14ac:dyDescent="0.25">
      <c r="A15" s="16">
        <v>60</v>
      </c>
      <c r="B15" s="17">
        <v>44771</v>
      </c>
      <c r="C15" s="18" t="s">
        <v>44</v>
      </c>
      <c r="D15" s="19" t="s">
        <v>27</v>
      </c>
      <c r="E15" s="20" t="s">
        <v>37</v>
      </c>
      <c r="F15" s="21">
        <v>44791.822916666664</v>
      </c>
      <c r="G15" s="21" t="s">
        <v>33</v>
      </c>
      <c r="H15" s="22" t="s">
        <v>29</v>
      </c>
      <c r="I15" s="23" t="s">
        <v>47</v>
      </c>
      <c r="J15" s="24">
        <v>909.78</v>
      </c>
      <c r="K15" s="24">
        <v>34.33</v>
      </c>
      <c r="L15" s="24"/>
      <c r="M15" s="24"/>
      <c r="N15" s="24">
        <v>944.11</v>
      </c>
      <c r="O15" s="20" t="s">
        <v>46</v>
      </c>
    </row>
    <row r="16" spans="1:15" ht="22.5" outlineLevel="2" x14ac:dyDescent="0.25">
      <c r="A16" s="16">
        <v>142</v>
      </c>
      <c r="B16" s="17">
        <v>44845</v>
      </c>
      <c r="C16" s="18" t="s">
        <v>44</v>
      </c>
      <c r="D16" s="19" t="s">
        <v>27</v>
      </c>
      <c r="E16" s="20" t="s">
        <v>32</v>
      </c>
      <c r="F16" s="21">
        <v>44886.652777777781</v>
      </c>
      <c r="G16" s="21" t="s">
        <v>33</v>
      </c>
      <c r="H16" s="22" t="s">
        <v>40</v>
      </c>
      <c r="I16" s="23" t="s">
        <v>48</v>
      </c>
      <c r="J16" s="24">
        <v>640.19000000000005</v>
      </c>
      <c r="K16" s="24">
        <v>46.57</v>
      </c>
      <c r="L16" s="24"/>
      <c r="M16" s="24"/>
      <c r="N16" s="24">
        <v>686.7600000000001</v>
      </c>
      <c r="O16" s="20" t="s">
        <v>49</v>
      </c>
    </row>
    <row r="17" spans="1:15" ht="22.5" outlineLevel="2" x14ac:dyDescent="0.25">
      <c r="A17" s="16">
        <v>143</v>
      </c>
      <c r="B17" s="17">
        <v>44845</v>
      </c>
      <c r="C17" s="18" t="s">
        <v>44</v>
      </c>
      <c r="D17" s="19" t="s">
        <v>27</v>
      </c>
      <c r="E17" s="20" t="s">
        <v>37</v>
      </c>
      <c r="F17" s="21">
        <v>44887.826388888891</v>
      </c>
      <c r="G17" s="21" t="s">
        <v>33</v>
      </c>
      <c r="H17" s="22" t="s">
        <v>29</v>
      </c>
      <c r="I17" s="23" t="s">
        <v>50</v>
      </c>
      <c r="J17" s="24">
        <v>598.53</v>
      </c>
      <c r="K17" s="24">
        <v>38.56</v>
      </c>
      <c r="L17" s="24"/>
      <c r="M17" s="24"/>
      <c r="N17" s="24">
        <v>637.08999999999992</v>
      </c>
      <c r="O17" s="20" t="s">
        <v>49</v>
      </c>
    </row>
    <row r="18" spans="1:15" outlineLevel="1" x14ac:dyDescent="0.25">
      <c r="A18" s="40"/>
      <c r="B18" s="41"/>
      <c r="C18" s="42" t="s">
        <v>445</v>
      </c>
      <c r="D18" s="34"/>
      <c r="E18" s="35"/>
      <c r="F18" s="36"/>
      <c r="G18" s="36"/>
      <c r="H18" s="37"/>
      <c r="I18" s="38"/>
      <c r="J18" s="39">
        <f>SUBTOTAL(9,J14:J17)</f>
        <v>3176.3099999999995</v>
      </c>
      <c r="K18" s="39">
        <f>SUBTOTAL(9,K14:K17)</f>
        <v>161.04</v>
      </c>
      <c r="L18" s="39">
        <f>SUBTOTAL(9,L14:L17)</f>
        <v>0</v>
      </c>
      <c r="M18" s="39">
        <f>SUBTOTAL(9,M14:M17)</f>
        <v>0</v>
      </c>
      <c r="N18" s="39">
        <f>SUBTOTAL(9,N14:N17)</f>
        <v>3337.3500000000004</v>
      </c>
      <c r="O18" s="35"/>
    </row>
    <row r="19" spans="1:15" ht="22.5" outlineLevel="2" x14ac:dyDescent="0.25">
      <c r="A19" s="16">
        <v>78</v>
      </c>
      <c r="B19" s="17">
        <v>44790</v>
      </c>
      <c r="C19" s="18" t="s">
        <v>51</v>
      </c>
      <c r="D19" s="19" t="s">
        <v>27</v>
      </c>
      <c r="E19" s="20" t="s">
        <v>52</v>
      </c>
      <c r="F19" s="21">
        <v>44804.833333333336</v>
      </c>
      <c r="G19" s="21">
        <v>44807.197916666664</v>
      </c>
      <c r="H19" s="22" t="s">
        <v>53</v>
      </c>
      <c r="I19" s="23" t="s">
        <v>54</v>
      </c>
      <c r="J19" s="24">
        <v>1496.86</v>
      </c>
      <c r="K19" s="24">
        <v>74.53</v>
      </c>
      <c r="L19" s="24"/>
      <c r="M19" s="24"/>
      <c r="N19" s="24">
        <v>1571.3899999999999</v>
      </c>
      <c r="O19" s="20" t="s">
        <v>55</v>
      </c>
    </row>
    <row r="20" spans="1:15" outlineLevel="1" x14ac:dyDescent="0.25">
      <c r="A20" s="40"/>
      <c r="B20" s="41"/>
      <c r="C20" s="42" t="s">
        <v>446</v>
      </c>
      <c r="D20" s="34"/>
      <c r="E20" s="35"/>
      <c r="F20" s="36"/>
      <c r="G20" s="36"/>
      <c r="H20" s="37"/>
      <c r="I20" s="38"/>
      <c r="J20" s="39">
        <f>SUBTOTAL(9,J19:J19)</f>
        <v>1496.86</v>
      </c>
      <c r="K20" s="39">
        <f>SUBTOTAL(9,K19:K19)</f>
        <v>74.53</v>
      </c>
      <c r="L20" s="39">
        <f>SUBTOTAL(9,L19:L19)</f>
        <v>0</v>
      </c>
      <c r="M20" s="39">
        <f>SUBTOTAL(9,M19:M19)</f>
        <v>0</v>
      </c>
      <c r="N20" s="39">
        <f>SUBTOTAL(9,N19:N19)</f>
        <v>1571.3899999999999</v>
      </c>
      <c r="O20" s="35"/>
    </row>
    <row r="21" spans="1:15" ht="22.5" outlineLevel="2" x14ac:dyDescent="0.25">
      <c r="A21" s="16">
        <v>18</v>
      </c>
      <c r="B21" s="17">
        <v>44664</v>
      </c>
      <c r="C21" s="18" t="s">
        <v>56</v>
      </c>
      <c r="D21" s="19" t="s">
        <v>27</v>
      </c>
      <c r="E21" s="20" t="s">
        <v>57</v>
      </c>
      <c r="F21" s="21">
        <v>44706.729166666664</v>
      </c>
      <c r="G21" s="21">
        <v>44709.833333333336</v>
      </c>
      <c r="H21" s="22" t="s">
        <v>40</v>
      </c>
      <c r="I21" s="23" t="s">
        <v>58</v>
      </c>
      <c r="J21" s="24">
        <v>1025.23</v>
      </c>
      <c r="K21" s="24">
        <v>81.510000000000005</v>
      </c>
      <c r="L21" s="24"/>
      <c r="M21" s="24"/>
      <c r="N21" s="24">
        <v>1106.74</v>
      </c>
      <c r="O21" s="20" t="s">
        <v>59</v>
      </c>
    </row>
    <row r="22" spans="1:15" outlineLevel="2" x14ac:dyDescent="0.25">
      <c r="A22" s="16">
        <v>115</v>
      </c>
      <c r="B22" s="17">
        <v>44813</v>
      </c>
      <c r="C22" s="18" t="s">
        <v>56</v>
      </c>
      <c r="D22" s="19" t="s">
        <v>27</v>
      </c>
      <c r="E22" s="20" t="s">
        <v>32</v>
      </c>
      <c r="F22" s="21">
        <v>44872.236111111109</v>
      </c>
      <c r="G22" s="21" t="s">
        <v>33</v>
      </c>
      <c r="H22" s="22" t="s">
        <v>60</v>
      </c>
      <c r="I22" s="23" t="s">
        <v>35</v>
      </c>
      <c r="J22" s="24">
        <v>525.20000000000005</v>
      </c>
      <c r="K22" s="24">
        <v>46.57</v>
      </c>
      <c r="L22" s="24"/>
      <c r="M22" s="24"/>
      <c r="N22" s="24">
        <v>571.7700000000001</v>
      </c>
      <c r="O22" s="20" t="s">
        <v>36</v>
      </c>
    </row>
    <row r="23" spans="1:15" outlineLevel="2" x14ac:dyDescent="0.25">
      <c r="A23" s="16">
        <v>117</v>
      </c>
      <c r="B23" s="17">
        <v>44813</v>
      </c>
      <c r="C23" s="18" t="s">
        <v>56</v>
      </c>
      <c r="D23" s="19" t="s">
        <v>27</v>
      </c>
      <c r="E23" s="20" t="s">
        <v>37</v>
      </c>
      <c r="F23" s="21">
        <v>44873.885416666664</v>
      </c>
      <c r="G23" s="21" t="s">
        <v>33</v>
      </c>
      <c r="H23" s="22" t="s">
        <v>40</v>
      </c>
      <c r="I23" s="23" t="s">
        <v>39</v>
      </c>
      <c r="J23" s="24">
        <v>798.43</v>
      </c>
      <c r="K23" s="24">
        <v>38.56</v>
      </c>
      <c r="L23" s="24"/>
      <c r="M23" s="24"/>
      <c r="N23" s="24">
        <v>836.99</v>
      </c>
      <c r="O23" s="20" t="s">
        <v>36</v>
      </c>
    </row>
    <row r="24" spans="1:15" ht="33.75" outlineLevel="2" x14ac:dyDescent="0.25">
      <c r="A24" s="16">
        <v>146</v>
      </c>
      <c r="B24" s="17">
        <v>44847</v>
      </c>
      <c r="C24" s="18" t="s">
        <v>56</v>
      </c>
      <c r="D24" s="19" t="s">
        <v>27</v>
      </c>
      <c r="E24" s="20" t="s">
        <v>32</v>
      </c>
      <c r="F24" s="21">
        <v>44857.236111111109</v>
      </c>
      <c r="G24" s="21" t="s">
        <v>33</v>
      </c>
      <c r="H24" s="22" t="s">
        <v>29</v>
      </c>
      <c r="I24" s="23" t="s">
        <v>61</v>
      </c>
      <c r="J24" s="24">
        <v>942.81</v>
      </c>
      <c r="K24" s="24">
        <v>46.57</v>
      </c>
      <c r="L24" s="24"/>
      <c r="M24" s="24"/>
      <c r="N24" s="24">
        <v>989.38</v>
      </c>
      <c r="O24" s="20" t="s">
        <v>62</v>
      </c>
    </row>
    <row r="25" spans="1:15" ht="33.75" outlineLevel="2" x14ac:dyDescent="0.25">
      <c r="A25" s="16">
        <v>147</v>
      </c>
      <c r="B25" s="17">
        <v>44847</v>
      </c>
      <c r="C25" s="18" t="s">
        <v>56</v>
      </c>
      <c r="D25" s="19" t="s">
        <v>27</v>
      </c>
      <c r="E25" s="20" t="s">
        <v>37</v>
      </c>
      <c r="F25" s="21">
        <v>44860.885416666664</v>
      </c>
      <c r="G25" s="21" t="s">
        <v>33</v>
      </c>
      <c r="H25" s="22" t="s">
        <v>40</v>
      </c>
      <c r="I25" s="23" t="s">
        <v>63</v>
      </c>
      <c r="J25" s="24">
        <v>979.33</v>
      </c>
      <c r="K25" s="24">
        <v>38.56</v>
      </c>
      <c r="L25" s="24"/>
      <c r="M25" s="24"/>
      <c r="N25" s="24">
        <v>1017.8900000000001</v>
      </c>
      <c r="O25" s="20" t="s">
        <v>62</v>
      </c>
    </row>
    <row r="26" spans="1:15" outlineLevel="1" x14ac:dyDescent="0.25">
      <c r="A26" s="40"/>
      <c r="B26" s="41"/>
      <c r="C26" s="42" t="s">
        <v>447</v>
      </c>
      <c r="D26" s="34"/>
      <c r="E26" s="35"/>
      <c r="F26" s="36"/>
      <c r="G26" s="36"/>
      <c r="H26" s="37"/>
      <c r="I26" s="38"/>
      <c r="J26" s="39">
        <f>SUBTOTAL(9,J21:J25)</f>
        <v>4271</v>
      </c>
      <c r="K26" s="39">
        <f>SUBTOTAL(9,K21:K25)</f>
        <v>251.77</v>
      </c>
      <c r="L26" s="39">
        <f>SUBTOTAL(9,L21:L25)</f>
        <v>0</v>
      </c>
      <c r="M26" s="39">
        <f>SUBTOTAL(9,M21:M25)</f>
        <v>0</v>
      </c>
      <c r="N26" s="39">
        <f>SUBTOTAL(9,N21:N25)</f>
        <v>4522.7700000000004</v>
      </c>
      <c r="O26" s="35"/>
    </row>
    <row r="27" spans="1:15" outlineLevel="2" x14ac:dyDescent="0.25">
      <c r="A27" s="16">
        <v>21</v>
      </c>
      <c r="B27" s="17">
        <v>44677</v>
      </c>
      <c r="C27" s="18" t="s">
        <v>64</v>
      </c>
      <c r="D27" s="19" t="s">
        <v>27</v>
      </c>
      <c r="E27" s="20" t="s">
        <v>65</v>
      </c>
      <c r="F27" s="21">
        <v>44697.21875</v>
      </c>
      <c r="G27" s="21">
        <v>44698.836805555555</v>
      </c>
      <c r="H27" s="22" t="s">
        <v>29</v>
      </c>
      <c r="I27" s="23" t="s">
        <v>66</v>
      </c>
      <c r="J27" s="24">
        <v>2125.89</v>
      </c>
      <c r="K27" s="24">
        <v>83.07</v>
      </c>
      <c r="L27" s="24"/>
      <c r="M27" s="24"/>
      <c r="N27" s="24">
        <v>2208.96</v>
      </c>
      <c r="O27" s="20" t="s">
        <v>67</v>
      </c>
    </row>
    <row r="28" spans="1:15" ht="22.5" outlineLevel="2" x14ac:dyDescent="0.25">
      <c r="A28" s="16">
        <v>75</v>
      </c>
      <c r="B28" s="17">
        <v>44789</v>
      </c>
      <c r="C28" s="18" t="s">
        <v>64</v>
      </c>
      <c r="D28" s="19" t="s">
        <v>27</v>
      </c>
      <c r="E28" s="20" t="s">
        <v>52</v>
      </c>
      <c r="F28" s="21">
        <v>44804.833333333336</v>
      </c>
      <c r="G28" s="21">
        <v>44807.197916666664</v>
      </c>
      <c r="H28" s="22" t="s">
        <v>53</v>
      </c>
      <c r="I28" s="23" t="s">
        <v>68</v>
      </c>
      <c r="J28" s="24">
        <v>1355.43</v>
      </c>
      <c r="K28" s="24">
        <v>74.53</v>
      </c>
      <c r="L28" s="24"/>
      <c r="M28" s="24"/>
      <c r="N28" s="24">
        <v>1429.96</v>
      </c>
      <c r="O28" s="20" t="s">
        <v>55</v>
      </c>
    </row>
    <row r="29" spans="1:15" ht="22.5" outlineLevel="2" x14ac:dyDescent="0.25">
      <c r="A29" s="25">
        <v>120</v>
      </c>
      <c r="B29" s="26">
        <v>44818</v>
      </c>
      <c r="C29" s="27" t="s">
        <v>64</v>
      </c>
      <c r="D29" s="28" t="s">
        <v>27</v>
      </c>
      <c r="E29" s="29" t="s">
        <v>69</v>
      </c>
      <c r="F29" s="30">
        <v>44846.614583333336</v>
      </c>
      <c r="G29" s="30" t="s">
        <v>33</v>
      </c>
      <c r="H29" s="31" t="s">
        <v>29</v>
      </c>
      <c r="I29" s="32" t="s">
        <v>70</v>
      </c>
      <c r="J29" s="33">
        <v>914.48</v>
      </c>
      <c r="K29" s="33">
        <v>46.57</v>
      </c>
      <c r="L29" s="33"/>
      <c r="M29" s="33"/>
      <c r="N29" s="33">
        <v>961.05000000000007</v>
      </c>
      <c r="O29" s="29" t="s">
        <v>71</v>
      </c>
    </row>
    <row r="30" spans="1:15" ht="22.5" outlineLevel="2" x14ac:dyDescent="0.25">
      <c r="A30" s="16">
        <v>121</v>
      </c>
      <c r="B30" s="17">
        <v>44818</v>
      </c>
      <c r="C30" s="18" t="s">
        <v>64</v>
      </c>
      <c r="D30" s="19" t="s">
        <v>27</v>
      </c>
      <c r="E30" s="20" t="s">
        <v>72</v>
      </c>
      <c r="F30" s="21">
        <v>44849.256944444445</v>
      </c>
      <c r="G30" s="21" t="s">
        <v>33</v>
      </c>
      <c r="H30" s="22" t="s">
        <v>40</v>
      </c>
      <c r="I30" s="23" t="s">
        <v>73</v>
      </c>
      <c r="J30" s="24">
        <v>1592.08</v>
      </c>
      <c r="K30" s="24">
        <v>40.46</v>
      </c>
      <c r="L30" s="24"/>
      <c r="M30" s="24"/>
      <c r="N30" s="24">
        <v>1632.54</v>
      </c>
      <c r="O30" s="20" t="s">
        <v>71</v>
      </c>
    </row>
    <row r="31" spans="1:15" outlineLevel="1" x14ac:dyDescent="0.25">
      <c r="A31" s="40"/>
      <c r="B31" s="41"/>
      <c r="C31" s="42" t="s">
        <v>448</v>
      </c>
      <c r="D31" s="34"/>
      <c r="E31" s="35"/>
      <c r="F31" s="36"/>
      <c r="G31" s="36"/>
      <c r="H31" s="37"/>
      <c r="I31" s="38"/>
      <c r="J31" s="39">
        <f>SUBTOTAL(9,J27:J30)</f>
        <v>5987.8799999999992</v>
      </c>
      <c r="K31" s="39">
        <f>SUBTOTAL(9,K27:K30)</f>
        <v>244.63</v>
      </c>
      <c r="L31" s="39">
        <f>SUBTOTAL(9,L27:L30)</f>
        <v>0</v>
      </c>
      <c r="M31" s="39">
        <f>SUBTOTAL(9,M27:M30)</f>
        <v>0</v>
      </c>
      <c r="N31" s="39">
        <f>SUBTOTAL(9,N27:N30)</f>
        <v>6232.51</v>
      </c>
      <c r="O31" s="35"/>
    </row>
    <row r="32" spans="1:15" ht="22.5" outlineLevel="2" x14ac:dyDescent="0.25">
      <c r="A32" s="16">
        <v>63</v>
      </c>
      <c r="B32" s="17">
        <v>44775</v>
      </c>
      <c r="C32" s="18" t="s">
        <v>74</v>
      </c>
      <c r="D32" s="19" t="s">
        <v>27</v>
      </c>
      <c r="E32" s="20" t="s">
        <v>52</v>
      </c>
      <c r="F32" s="21">
        <v>44804.833333333336</v>
      </c>
      <c r="G32" s="21">
        <v>44807.197916666664</v>
      </c>
      <c r="H32" s="22" t="s">
        <v>75</v>
      </c>
      <c r="I32" s="23" t="s">
        <v>76</v>
      </c>
      <c r="J32" s="24">
        <v>664</v>
      </c>
      <c r="K32" s="24">
        <v>74.53</v>
      </c>
      <c r="L32" s="24"/>
      <c r="M32" s="24"/>
      <c r="N32" s="24">
        <v>738.53</v>
      </c>
      <c r="O32" s="20" t="s">
        <v>55</v>
      </c>
    </row>
    <row r="33" spans="1:15" outlineLevel="1" x14ac:dyDescent="0.25">
      <c r="A33" s="40"/>
      <c r="B33" s="41"/>
      <c r="C33" s="42" t="s">
        <v>449</v>
      </c>
      <c r="D33" s="34"/>
      <c r="E33" s="35"/>
      <c r="F33" s="36"/>
      <c r="G33" s="36"/>
      <c r="H33" s="37"/>
      <c r="I33" s="38"/>
      <c r="J33" s="39">
        <f>SUBTOTAL(9,J32:J32)</f>
        <v>664</v>
      </c>
      <c r="K33" s="39">
        <f>SUBTOTAL(9,K32:K32)</f>
        <v>74.53</v>
      </c>
      <c r="L33" s="39">
        <f>SUBTOTAL(9,L32:L32)</f>
        <v>0</v>
      </c>
      <c r="M33" s="39">
        <f>SUBTOTAL(9,M32:M32)</f>
        <v>0</v>
      </c>
      <c r="N33" s="39">
        <f>SUBTOTAL(9,N32:N32)</f>
        <v>738.53</v>
      </c>
      <c r="O33" s="35"/>
    </row>
    <row r="34" spans="1:15" outlineLevel="2" x14ac:dyDescent="0.25">
      <c r="A34" s="16">
        <v>22</v>
      </c>
      <c r="B34" s="17">
        <v>44678</v>
      </c>
      <c r="C34" s="18" t="s">
        <v>77</v>
      </c>
      <c r="D34" s="19" t="s">
        <v>27</v>
      </c>
      <c r="E34" s="20" t="s">
        <v>78</v>
      </c>
      <c r="F34" s="21">
        <v>44696.729166666664</v>
      </c>
      <c r="G34" s="21" t="s">
        <v>33</v>
      </c>
      <c r="H34" s="22" t="s">
        <v>29</v>
      </c>
      <c r="I34" s="23" t="s">
        <v>79</v>
      </c>
      <c r="J34" s="24">
        <v>700.28</v>
      </c>
      <c r="K34" s="24">
        <v>39.479999999999997</v>
      </c>
      <c r="L34" s="24"/>
      <c r="M34" s="24"/>
      <c r="N34" s="24">
        <v>739.76</v>
      </c>
      <c r="O34" s="20" t="s">
        <v>67</v>
      </c>
    </row>
    <row r="35" spans="1:15" outlineLevel="2" x14ac:dyDescent="0.25">
      <c r="A35" s="16">
        <v>23</v>
      </c>
      <c r="B35" s="17">
        <v>44678</v>
      </c>
      <c r="C35" s="18" t="s">
        <v>77</v>
      </c>
      <c r="D35" s="19" t="s">
        <v>27</v>
      </c>
      <c r="E35" s="20" t="s">
        <v>80</v>
      </c>
      <c r="F35" s="21">
        <v>44698.791666666664</v>
      </c>
      <c r="G35" s="21" t="s">
        <v>33</v>
      </c>
      <c r="H35" s="22" t="s">
        <v>38</v>
      </c>
      <c r="I35" s="23" t="s">
        <v>81</v>
      </c>
      <c r="J35" s="24">
        <v>519.97</v>
      </c>
      <c r="K35" s="24">
        <v>41.49</v>
      </c>
      <c r="L35" s="24"/>
      <c r="M35" s="24"/>
      <c r="N35" s="24">
        <v>561.46</v>
      </c>
      <c r="O35" s="20" t="s">
        <v>67</v>
      </c>
    </row>
    <row r="36" spans="1:15" ht="22.5" outlineLevel="2" x14ac:dyDescent="0.25">
      <c r="A36" s="25">
        <v>139</v>
      </c>
      <c r="B36" s="26">
        <v>44840</v>
      </c>
      <c r="C36" s="27" t="s">
        <v>77</v>
      </c>
      <c r="D36" s="28" t="s">
        <v>27</v>
      </c>
      <c r="E36" s="29" t="s">
        <v>82</v>
      </c>
      <c r="F36" s="30">
        <v>44851.892361111109</v>
      </c>
      <c r="G36" s="30" t="s">
        <v>33</v>
      </c>
      <c r="H36" s="31" t="s">
        <v>75</v>
      </c>
      <c r="I36" s="32" t="s">
        <v>83</v>
      </c>
      <c r="J36" s="33">
        <v>487</v>
      </c>
      <c r="K36" s="33">
        <v>39.479999999999997</v>
      </c>
      <c r="L36" s="33"/>
      <c r="M36" s="33"/>
      <c r="N36" s="33">
        <v>526.48</v>
      </c>
      <c r="O36" s="29" t="s">
        <v>84</v>
      </c>
    </row>
    <row r="37" spans="1:15" ht="22.5" outlineLevel="2" x14ac:dyDescent="0.25">
      <c r="A37" s="16">
        <v>140</v>
      </c>
      <c r="B37" s="17">
        <v>44840</v>
      </c>
      <c r="C37" s="18" t="s">
        <v>77</v>
      </c>
      <c r="D37" s="19" t="s">
        <v>27</v>
      </c>
      <c r="E37" s="20" t="s">
        <v>85</v>
      </c>
      <c r="F37" s="21">
        <v>44853.875</v>
      </c>
      <c r="G37" s="21" t="s">
        <v>33</v>
      </c>
      <c r="H37" s="22" t="s">
        <v>40</v>
      </c>
      <c r="I37" s="23" t="s">
        <v>86</v>
      </c>
      <c r="J37" s="24">
        <v>761.63</v>
      </c>
      <c r="K37" s="24">
        <v>38.56</v>
      </c>
      <c r="L37" s="24"/>
      <c r="M37" s="24"/>
      <c r="N37" s="24">
        <v>800.19</v>
      </c>
      <c r="O37" s="20" t="s">
        <v>84</v>
      </c>
    </row>
    <row r="38" spans="1:15" outlineLevel="2" x14ac:dyDescent="0.25">
      <c r="A38" s="16">
        <v>173</v>
      </c>
      <c r="B38" s="17">
        <v>44873</v>
      </c>
      <c r="C38" s="18" t="s">
        <v>77</v>
      </c>
      <c r="D38" s="19" t="str">
        <f>IFERROR(VLOOKUP(C38,[1]Dados!A:B,2,),"-")</f>
        <v>Empregado</v>
      </c>
      <c r="E38" s="20" t="s">
        <v>413</v>
      </c>
      <c r="F38" s="21">
        <v>44886.975694444445</v>
      </c>
      <c r="G38" s="21" t="s">
        <v>33</v>
      </c>
      <c r="H38" s="22" t="s">
        <v>29</v>
      </c>
      <c r="I38" s="23" t="s">
        <v>414</v>
      </c>
      <c r="J38" s="24">
        <v>545.48</v>
      </c>
      <c r="K38" s="24">
        <v>39.479999999999997</v>
      </c>
      <c r="L38" s="24"/>
      <c r="M38" s="24"/>
      <c r="N38" s="24">
        <v>584.96</v>
      </c>
      <c r="O38" s="20" t="s">
        <v>412</v>
      </c>
    </row>
    <row r="39" spans="1:15" outlineLevel="2" x14ac:dyDescent="0.25">
      <c r="A39" s="16">
        <v>174</v>
      </c>
      <c r="B39" s="17">
        <v>44873</v>
      </c>
      <c r="C39" s="18" t="s">
        <v>77</v>
      </c>
      <c r="D39" s="19" t="str">
        <f>IFERROR(VLOOKUP(C39,[1]Dados!A:B,2,),"-")</f>
        <v>Empregado</v>
      </c>
      <c r="E39" s="20" t="s">
        <v>415</v>
      </c>
      <c r="F39" s="21">
        <v>44888.857638888891</v>
      </c>
      <c r="G39" s="21" t="s">
        <v>33</v>
      </c>
      <c r="H39" s="22" t="s">
        <v>53</v>
      </c>
      <c r="I39" s="23" t="s">
        <v>416</v>
      </c>
      <c r="J39" s="24">
        <v>744.39</v>
      </c>
      <c r="K39" s="24">
        <v>40.26</v>
      </c>
      <c r="L39" s="24"/>
      <c r="M39" s="24"/>
      <c r="N39" s="24">
        <v>784.65</v>
      </c>
      <c r="O39" s="20" t="s">
        <v>412</v>
      </c>
    </row>
    <row r="40" spans="1:15" outlineLevel="1" x14ac:dyDescent="0.25">
      <c r="A40" s="40"/>
      <c r="B40" s="41"/>
      <c r="C40" s="42" t="s">
        <v>436</v>
      </c>
      <c r="D40" s="34"/>
      <c r="E40" s="35"/>
      <c r="F40" s="36"/>
      <c r="G40" s="36"/>
      <c r="H40" s="37"/>
      <c r="I40" s="38"/>
      <c r="J40" s="39">
        <f>SUBTOTAL(9,J34:J39)</f>
        <v>3758.75</v>
      </c>
      <c r="K40" s="39">
        <f>SUBTOTAL(9,K34:K39)</f>
        <v>238.74999999999997</v>
      </c>
      <c r="L40" s="39">
        <f>SUBTOTAL(9,L34:L39)</f>
        <v>0</v>
      </c>
      <c r="M40" s="39">
        <f>SUBTOTAL(9,M34:M39)</f>
        <v>0</v>
      </c>
      <c r="N40" s="39">
        <f>SUBTOTAL(9,N34:N39)</f>
        <v>3997.5000000000005</v>
      </c>
      <c r="O40" s="35"/>
    </row>
    <row r="41" spans="1:15" ht="24" outlineLevel="2" x14ac:dyDescent="0.25">
      <c r="A41" s="16">
        <v>57</v>
      </c>
      <c r="B41" s="17">
        <v>44771</v>
      </c>
      <c r="C41" s="18" t="s">
        <v>87</v>
      </c>
      <c r="D41" s="19" t="s">
        <v>27</v>
      </c>
      <c r="E41" s="20" t="s">
        <v>32</v>
      </c>
      <c r="F41" s="21">
        <v>44777.645833333336</v>
      </c>
      <c r="G41" s="21" t="s">
        <v>33</v>
      </c>
      <c r="H41" s="22" t="s">
        <v>53</v>
      </c>
      <c r="I41" s="23" t="s">
        <v>88</v>
      </c>
      <c r="J41" s="24">
        <v>1822.71</v>
      </c>
      <c r="K41" s="24">
        <v>41.58</v>
      </c>
      <c r="L41" s="24"/>
      <c r="M41" s="24"/>
      <c r="N41" s="24">
        <v>1864.29</v>
      </c>
      <c r="O41" s="20" t="s">
        <v>89</v>
      </c>
    </row>
    <row r="42" spans="1:15" ht="24" outlineLevel="2" x14ac:dyDescent="0.25">
      <c r="A42" s="25">
        <v>58</v>
      </c>
      <c r="B42" s="26">
        <v>44771</v>
      </c>
      <c r="C42" s="27" t="s">
        <v>87</v>
      </c>
      <c r="D42" s="28" t="s">
        <v>27</v>
      </c>
      <c r="E42" s="29" t="s">
        <v>37</v>
      </c>
      <c r="F42" s="30">
        <v>44779.822916666664</v>
      </c>
      <c r="G42" s="30" t="s">
        <v>33</v>
      </c>
      <c r="H42" s="31" t="s">
        <v>29</v>
      </c>
      <c r="I42" s="32" t="s">
        <v>90</v>
      </c>
      <c r="J42" s="33">
        <v>906.55</v>
      </c>
      <c r="K42" s="33">
        <v>34.33</v>
      </c>
      <c r="L42" s="33"/>
      <c r="M42" s="33"/>
      <c r="N42" s="33">
        <v>940.88</v>
      </c>
      <c r="O42" s="29" t="s">
        <v>89</v>
      </c>
    </row>
    <row r="43" spans="1:15" outlineLevel="1" x14ac:dyDescent="0.25">
      <c r="A43" s="40"/>
      <c r="B43" s="41"/>
      <c r="C43" s="42" t="s">
        <v>450</v>
      </c>
      <c r="D43" s="34"/>
      <c r="E43" s="35"/>
      <c r="F43" s="36"/>
      <c r="G43" s="36"/>
      <c r="H43" s="37"/>
      <c r="I43" s="38"/>
      <c r="J43" s="39">
        <f>SUBTOTAL(9,J41:J42)</f>
        <v>2729.26</v>
      </c>
      <c r="K43" s="39">
        <f>SUBTOTAL(9,K41:K42)</f>
        <v>75.91</v>
      </c>
      <c r="L43" s="39">
        <f>SUBTOTAL(9,L41:L42)</f>
        <v>0</v>
      </c>
      <c r="M43" s="39">
        <f>SUBTOTAL(9,M41:M42)</f>
        <v>0</v>
      </c>
      <c r="N43" s="39">
        <f>SUBTOTAL(9,N41:N42)</f>
        <v>2805.17</v>
      </c>
      <c r="O43" s="35"/>
    </row>
    <row r="44" spans="1:15" ht="24" outlineLevel="2" x14ac:dyDescent="0.25">
      <c r="A44" s="16">
        <v>63</v>
      </c>
      <c r="B44" s="17">
        <v>44775</v>
      </c>
      <c r="C44" s="18" t="s">
        <v>91</v>
      </c>
      <c r="D44" s="19" t="s">
        <v>27</v>
      </c>
      <c r="E44" s="20" t="s">
        <v>52</v>
      </c>
      <c r="F44" s="21">
        <v>44804.833333333336</v>
      </c>
      <c r="G44" s="21">
        <v>44807.197916666664</v>
      </c>
      <c r="H44" s="22" t="s">
        <v>53</v>
      </c>
      <c r="I44" s="23" t="s">
        <v>76</v>
      </c>
      <c r="J44" s="24">
        <v>664</v>
      </c>
      <c r="K44" s="24">
        <v>74.53</v>
      </c>
      <c r="L44" s="24"/>
      <c r="M44" s="24"/>
      <c r="N44" s="24">
        <v>738.53</v>
      </c>
      <c r="O44" s="20" t="s">
        <v>55</v>
      </c>
    </row>
    <row r="45" spans="1:15" ht="24" outlineLevel="2" x14ac:dyDescent="0.25">
      <c r="A45" s="16">
        <v>79</v>
      </c>
      <c r="B45" s="17">
        <v>44790</v>
      </c>
      <c r="C45" s="18" t="s">
        <v>91</v>
      </c>
      <c r="D45" s="19" t="s">
        <v>27</v>
      </c>
      <c r="E45" s="20" t="s">
        <v>92</v>
      </c>
      <c r="F45" s="21">
        <v>44820.659722222219</v>
      </c>
      <c r="G45" s="21" t="s">
        <v>93</v>
      </c>
      <c r="H45" s="22" t="s">
        <v>29</v>
      </c>
      <c r="I45" s="23" t="s">
        <v>94</v>
      </c>
      <c r="J45" s="24">
        <v>735.07</v>
      </c>
      <c r="K45" s="24">
        <v>81.010000000000005</v>
      </c>
      <c r="L45" s="24"/>
      <c r="M45" s="24"/>
      <c r="N45" s="24">
        <v>816.08</v>
      </c>
      <c r="O45" s="20" t="s">
        <v>95</v>
      </c>
    </row>
    <row r="46" spans="1:15" ht="24" outlineLevel="2" x14ac:dyDescent="0.25">
      <c r="A46" s="16">
        <v>137</v>
      </c>
      <c r="B46" s="17">
        <v>44837</v>
      </c>
      <c r="C46" s="18" t="s">
        <v>91</v>
      </c>
      <c r="D46" s="19" t="s">
        <v>27</v>
      </c>
      <c r="E46" s="20" t="s">
        <v>96</v>
      </c>
      <c r="F46" s="21">
        <v>44851.663194444445</v>
      </c>
      <c r="G46" s="21">
        <v>44853.833333333336</v>
      </c>
      <c r="H46" s="22" t="s">
        <v>29</v>
      </c>
      <c r="I46" s="23" t="s">
        <v>97</v>
      </c>
      <c r="J46" s="24">
        <v>2298.16</v>
      </c>
      <c r="K46" s="24">
        <v>85.13</v>
      </c>
      <c r="L46" s="24"/>
      <c r="M46" s="24"/>
      <c r="N46" s="24">
        <v>2383.29</v>
      </c>
      <c r="O46" s="20" t="s">
        <v>84</v>
      </c>
    </row>
    <row r="47" spans="1:15" ht="24" outlineLevel="2" x14ac:dyDescent="0.25">
      <c r="A47" s="16">
        <v>150</v>
      </c>
      <c r="B47" s="17">
        <v>44851</v>
      </c>
      <c r="C47" s="18" t="s">
        <v>91</v>
      </c>
      <c r="D47" s="19" t="s">
        <v>27</v>
      </c>
      <c r="E47" s="20" t="s">
        <v>57</v>
      </c>
      <c r="F47" s="21">
        <v>44867.819444444445</v>
      </c>
      <c r="G47" s="21">
        <v>44870.673611111109</v>
      </c>
      <c r="H47" s="22" t="s">
        <v>98</v>
      </c>
      <c r="I47" s="23" t="s">
        <v>99</v>
      </c>
      <c r="J47" s="24">
        <v>892.03</v>
      </c>
      <c r="K47" s="24">
        <v>86.5</v>
      </c>
      <c r="L47" s="24"/>
      <c r="M47" s="24"/>
      <c r="N47" s="24">
        <v>978.53</v>
      </c>
      <c r="O47" s="20" t="s">
        <v>100</v>
      </c>
    </row>
    <row r="48" spans="1:15" outlineLevel="1" x14ac:dyDescent="0.25">
      <c r="A48" s="40"/>
      <c r="B48" s="41"/>
      <c r="C48" s="42" t="s">
        <v>451</v>
      </c>
      <c r="D48" s="34"/>
      <c r="E48" s="35"/>
      <c r="F48" s="36"/>
      <c r="G48" s="36"/>
      <c r="H48" s="37"/>
      <c r="I48" s="38"/>
      <c r="J48" s="39">
        <f>SUBTOTAL(9,J44:J47)</f>
        <v>4589.26</v>
      </c>
      <c r="K48" s="39">
        <f>SUBTOTAL(9,K44:K47)</f>
        <v>327.17</v>
      </c>
      <c r="L48" s="39">
        <f>SUBTOTAL(9,L44:L47)</f>
        <v>0</v>
      </c>
      <c r="M48" s="39">
        <f>SUBTOTAL(9,M44:M47)</f>
        <v>0</v>
      </c>
      <c r="N48" s="39">
        <f>SUBTOTAL(9,N44:N47)</f>
        <v>4916.43</v>
      </c>
      <c r="O48" s="35"/>
    </row>
    <row r="49" spans="1:15" ht="24" outlineLevel="2" x14ac:dyDescent="0.25">
      <c r="A49" s="16">
        <v>70</v>
      </c>
      <c r="B49" s="17">
        <v>44788</v>
      </c>
      <c r="C49" s="18" t="s">
        <v>101</v>
      </c>
      <c r="D49" s="19" t="s">
        <v>27</v>
      </c>
      <c r="E49" s="20" t="s">
        <v>102</v>
      </c>
      <c r="F49" s="21">
        <v>44815.760416666664</v>
      </c>
      <c r="G49" s="21" t="s">
        <v>33</v>
      </c>
      <c r="H49" s="22" t="s">
        <v>40</v>
      </c>
      <c r="I49" s="23" t="s">
        <v>103</v>
      </c>
      <c r="J49" s="24">
        <v>777.57</v>
      </c>
      <c r="K49" s="24">
        <v>41.58</v>
      </c>
      <c r="L49" s="24"/>
      <c r="M49" s="24"/>
      <c r="N49" s="24">
        <v>819.15000000000009</v>
      </c>
      <c r="O49" s="20" t="s">
        <v>104</v>
      </c>
    </row>
    <row r="50" spans="1:15" ht="24" outlineLevel="2" x14ac:dyDescent="0.25">
      <c r="A50" s="16">
        <v>71</v>
      </c>
      <c r="B50" s="17">
        <v>44788</v>
      </c>
      <c r="C50" s="18" t="s">
        <v>101</v>
      </c>
      <c r="D50" s="19" t="s">
        <v>27</v>
      </c>
      <c r="E50" s="20" t="s">
        <v>105</v>
      </c>
      <c r="F50" s="21">
        <v>44817.75</v>
      </c>
      <c r="G50" s="21" t="s">
        <v>33</v>
      </c>
      <c r="H50" s="22" t="s">
        <v>29</v>
      </c>
      <c r="I50" s="23" t="s">
        <v>106</v>
      </c>
      <c r="J50" s="24">
        <v>453.33</v>
      </c>
      <c r="K50" s="24">
        <v>48.23</v>
      </c>
      <c r="L50" s="24"/>
      <c r="M50" s="24"/>
      <c r="N50" s="24">
        <v>501.56</v>
      </c>
      <c r="O50" s="20" t="s">
        <v>104</v>
      </c>
    </row>
    <row r="51" spans="1:15" outlineLevel="1" x14ac:dyDescent="0.25">
      <c r="A51" s="40"/>
      <c r="B51" s="41"/>
      <c r="C51" s="42" t="s">
        <v>452</v>
      </c>
      <c r="D51" s="34"/>
      <c r="E51" s="35"/>
      <c r="F51" s="36"/>
      <c r="G51" s="36"/>
      <c r="H51" s="37"/>
      <c r="I51" s="38"/>
      <c r="J51" s="39">
        <f>SUBTOTAL(9,J49:J50)</f>
        <v>1230.9000000000001</v>
      </c>
      <c r="K51" s="39">
        <f>SUBTOTAL(9,K49:K50)</f>
        <v>89.81</v>
      </c>
      <c r="L51" s="39">
        <f>SUBTOTAL(9,L49:L50)</f>
        <v>0</v>
      </c>
      <c r="M51" s="39">
        <f>SUBTOTAL(9,M49:M50)</f>
        <v>0</v>
      </c>
      <c r="N51" s="39">
        <f>SUBTOTAL(9,N49:N50)</f>
        <v>1320.71</v>
      </c>
      <c r="O51" s="35"/>
    </row>
    <row r="52" spans="1:15" x14ac:dyDescent="0.25">
      <c r="A52" s="40"/>
      <c r="B52" s="41"/>
      <c r="C52" s="42" t="s">
        <v>13</v>
      </c>
      <c r="D52" s="34"/>
      <c r="E52" s="35"/>
      <c r="F52" s="36"/>
      <c r="G52" s="36"/>
      <c r="H52" s="37"/>
      <c r="I52" s="38"/>
      <c r="J52" s="39">
        <f>SUBTOTAL(9,J6:J50)</f>
        <v>35426.42</v>
      </c>
      <c r="K52" s="39">
        <f>SUBTOTAL(9,K6:K50)</f>
        <v>1885.0399999999995</v>
      </c>
      <c r="L52" s="39">
        <f>SUBTOTAL(9,L6:L50)</f>
        <v>0</v>
      </c>
      <c r="M52" s="39">
        <f>SUBTOTAL(9,M6:M50)</f>
        <v>0</v>
      </c>
      <c r="N52" s="39">
        <f>SUBTOTAL(9,N6:N50)</f>
        <v>37311.459999999992</v>
      </c>
      <c r="O52" s="35"/>
    </row>
    <row r="53" spans="1:15" x14ac:dyDescent="0.25">
      <c r="A53" s="6"/>
      <c r="B53" s="6"/>
      <c r="C53" s="7"/>
      <c r="D53" s="7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6"/>
      <c r="B54" s="6"/>
      <c r="C54" s="7"/>
      <c r="D54" s="7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44" t="s">
        <v>11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6"/>
    </row>
    <row r="57" spans="1:15" ht="24" x14ac:dyDescent="0.25">
      <c r="A57" s="2" t="s">
        <v>1</v>
      </c>
      <c r="B57" s="2" t="s">
        <v>20</v>
      </c>
      <c r="C57" s="2" t="s">
        <v>2</v>
      </c>
      <c r="D57" s="2" t="s">
        <v>3</v>
      </c>
      <c r="E57" s="4" t="s">
        <v>4</v>
      </c>
      <c r="F57" s="4" t="s">
        <v>5</v>
      </c>
      <c r="G57" s="4" t="s">
        <v>6</v>
      </c>
      <c r="H57" s="4" t="s">
        <v>7</v>
      </c>
      <c r="I57" s="4" t="s">
        <v>8</v>
      </c>
      <c r="J57" s="4" t="s">
        <v>16</v>
      </c>
      <c r="K57" s="4" t="s">
        <v>17</v>
      </c>
      <c r="L57" s="4" t="s">
        <v>18</v>
      </c>
      <c r="M57" s="4" t="s">
        <v>19</v>
      </c>
      <c r="N57" s="5" t="s">
        <v>9</v>
      </c>
      <c r="O57" s="3" t="s">
        <v>12</v>
      </c>
    </row>
    <row r="58" spans="1:15" ht="22.5" outlineLevel="2" x14ac:dyDescent="0.25">
      <c r="A58" s="25">
        <v>72</v>
      </c>
      <c r="B58" s="26">
        <v>44789</v>
      </c>
      <c r="C58" s="27" t="s">
        <v>107</v>
      </c>
      <c r="D58" s="28" t="s">
        <v>108</v>
      </c>
      <c r="E58" s="29" t="s">
        <v>109</v>
      </c>
      <c r="F58" s="30">
        <v>44805.413194444445</v>
      </c>
      <c r="G58" s="30">
        <v>44806.510416666664</v>
      </c>
      <c r="H58" s="31" t="s">
        <v>40</v>
      </c>
      <c r="I58" s="32" t="s">
        <v>110</v>
      </c>
      <c r="J58" s="33">
        <v>2089.9699999999998</v>
      </c>
      <c r="K58" s="33">
        <v>73.209999999999994</v>
      </c>
      <c r="L58" s="33"/>
      <c r="M58" s="33"/>
      <c r="N58" s="33">
        <v>2163.1799999999998</v>
      </c>
      <c r="O58" s="29" t="s">
        <v>111</v>
      </c>
    </row>
    <row r="59" spans="1:15" outlineLevel="1" x14ac:dyDescent="0.25">
      <c r="A59" s="40"/>
      <c r="B59" s="41"/>
      <c r="C59" s="42" t="s">
        <v>453</v>
      </c>
      <c r="D59" s="34"/>
      <c r="E59" s="35"/>
      <c r="F59" s="36"/>
      <c r="G59" s="36"/>
      <c r="H59" s="37"/>
      <c r="I59" s="38"/>
      <c r="J59" s="39">
        <f>SUBTOTAL(9,J58:J58)</f>
        <v>2089.9699999999998</v>
      </c>
      <c r="K59" s="39">
        <f>SUBTOTAL(9,K58:K58)</f>
        <v>73.209999999999994</v>
      </c>
      <c r="L59" s="39">
        <f>SUBTOTAL(9,L58:L58)</f>
        <v>0</v>
      </c>
      <c r="M59" s="39">
        <f>SUBTOTAL(9,M58:M58)</f>
        <v>0</v>
      </c>
      <c r="N59" s="39">
        <f>SUBTOTAL(9,N58:N58)</f>
        <v>2163.1799999999998</v>
      </c>
      <c r="O59" s="35"/>
    </row>
    <row r="60" spans="1:15" ht="24" outlineLevel="2" x14ac:dyDescent="0.25">
      <c r="A60" s="16">
        <v>56</v>
      </c>
      <c r="B60" s="17">
        <v>44770</v>
      </c>
      <c r="C60" s="18" t="s">
        <v>112</v>
      </c>
      <c r="D60" s="19" t="s">
        <v>113</v>
      </c>
      <c r="E60" s="20" t="s">
        <v>114</v>
      </c>
      <c r="F60" s="21">
        <v>44790.208333333336</v>
      </c>
      <c r="G60" s="21">
        <v>44792.239583333336</v>
      </c>
      <c r="H60" s="22" t="s">
        <v>75</v>
      </c>
      <c r="I60" s="23" t="s">
        <v>115</v>
      </c>
      <c r="J60" s="24">
        <v>2259.71</v>
      </c>
      <c r="K60" s="24">
        <v>74.77</v>
      </c>
      <c r="L60" s="24"/>
      <c r="M60" s="24"/>
      <c r="N60" s="24">
        <v>2334.48</v>
      </c>
      <c r="O60" s="20" t="s">
        <v>89</v>
      </c>
    </row>
    <row r="61" spans="1:15" outlineLevel="1" x14ac:dyDescent="0.25">
      <c r="A61" s="40"/>
      <c r="B61" s="41"/>
      <c r="C61" s="42" t="s">
        <v>454</v>
      </c>
      <c r="D61" s="34"/>
      <c r="E61" s="35"/>
      <c r="F61" s="36"/>
      <c r="G61" s="36"/>
      <c r="H61" s="37"/>
      <c r="I61" s="38"/>
      <c r="J61" s="39">
        <f>SUBTOTAL(9,J60:J60)</f>
        <v>2259.71</v>
      </c>
      <c r="K61" s="39">
        <f>SUBTOTAL(9,K60:K60)</f>
        <v>74.77</v>
      </c>
      <c r="L61" s="39">
        <f>SUBTOTAL(9,L60:L60)</f>
        <v>0</v>
      </c>
      <c r="M61" s="39">
        <f>SUBTOTAL(9,M60:M60)</f>
        <v>0</v>
      </c>
      <c r="N61" s="39">
        <f>SUBTOTAL(9,N60:N60)</f>
        <v>2334.48</v>
      </c>
      <c r="O61" s="35"/>
    </row>
    <row r="62" spans="1:15" ht="24" outlineLevel="2" x14ac:dyDescent="0.25">
      <c r="A62" s="16">
        <v>55</v>
      </c>
      <c r="B62" s="17">
        <v>44770</v>
      </c>
      <c r="C62" s="18" t="s">
        <v>116</v>
      </c>
      <c r="D62" s="19" t="s">
        <v>108</v>
      </c>
      <c r="E62" s="20" t="s">
        <v>117</v>
      </c>
      <c r="F62" s="21">
        <v>44776.753472222219</v>
      </c>
      <c r="G62" s="21">
        <v>44779.479166666664</v>
      </c>
      <c r="H62" s="22" t="s">
        <v>53</v>
      </c>
      <c r="I62" s="23" t="s">
        <v>118</v>
      </c>
      <c r="J62" s="24">
        <v>3251.14</v>
      </c>
      <c r="K62" s="24">
        <v>73.87</v>
      </c>
      <c r="L62" s="24"/>
      <c r="M62" s="24"/>
      <c r="N62" s="24">
        <v>3325.0099999999998</v>
      </c>
      <c r="O62" s="20" t="s">
        <v>46</v>
      </c>
    </row>
    <row r="63" spans="1:15" outlineLevel="1" x14ac:dyDescent="0.25">
      <c r="A63" s="40"/>
      <c r="B63" s="41"/>
      <c r="C63" s="42" t="s">
        <v>455</v>
      </c>
      <c r="D63" s="34"/>
      <c r="E63" s="35"/>
      <c r="F63" s="36"/>
      <c r="G63" s="36"/>
      <c r="H63" s="37"/>
      <c r="I63" s="38"/>
      <c r="J63" s="39">
        <f>SUBTOTAL(9,J62:J62)</f>
        <v>3251.14</v>
      </c>
      <c r="K63" s="39">
        <f>SUBTOTAL(9,K62:K62)</f>
        <v>73.87</v>
      </c>
      <c r="L63" s="39">
        <f>SUBTOTAL(9,L62:L62)</f>
        <v>0</v>
      </c>
      <c r="M63" s="39">
        <f>SUBTOTAL(9,M62:M62)</f>
        <v>0</v>
      </c>
      <c r="N63" s="39">
        <f>SUBTOTAL(9,N62:N62)</f>
        <v>3325.0099999999998</v>
      </c>
      <c r="O63" s="35"/>
    </row>
    <row r="64" spans="1:15" ht="22.5" outlineLevel="2" x14ac:dyDescent="0.25">
      <c r="A64" s="16">
        <v>46</v>
      </c>
      <c r="B64" s="17">
        <v>44741</v>
      </c>
      <c r="C64" s="18" t="s">
        <v>119</v>
      </c>
      <c r="D64" s="19" t="s">
        <v>113</v>
      </c>
      <c r="E64" s="20" t="s">
        <v>120</v>
      </c>
      <c r="F64" s="21">
        <v>44754.4375</v>
      </c>
      <c r="G64" s="21">
        <v>44757.559027777781</v>
      </c>
      <c r="H64" s="22" t="s">
        <v>53</v>
      </c>
      <c r="I64" s="23" t="s">
        <v>121</v>
      </c>
      <c r="J64" s="24">
        <v>1672.57</v>
      </c>
      <c r="K64" s="24">
        <v>79.87</v>
      </c>
      <c r="L64" s="24"/>
      <c r="M64" s="24"/>
      <c r="N64" s="24">
        <v>1752.44</v>
      </c>
      <c r="O64" s="20" t="s">
        <v>122</v>
      </c>
    </row>
    <row r="65" spans="1:15" ht="22.5" outlineLevel="2" x14ac:dyDescent="0.25">
      <c r="A65" s="16">
        <v>103</v>
      </c>
      <c r="B65" s="17">
        <v>44798</v>
      </c>
      <c r="C65" s="18" t="s">
        <v>119</v>
      </c>
      <c r="D65" s="19" t="s">
        <v>113</v>
      </c>
      <c r="E65" s="20" t="s">
        <v>123</v>
      </c>
      <c r="F65" s="21">
        <v>44829.423611111109</v>
      </c>
      <c r="G65" s="21" t="s">
        <v>33</v>
      </c>
      <c r="H65" s="22" t="s">
        <v>29</v>
      </c>
      <c r="I65" s="23" t="s">
        <v>124</v>
      </c>
      <c r="J65" s="24">
        <v>299.87</v>
      </c>
      <c r="K65" s="24">
        <v>40.44</v>
      </c>
      <c r="L65" s="24"/>
      <c r="M65" s="24"/>
      <c r="N65" s="24">
        <v>340.31</v>
      </c>
      <c r="O65" s="20" t="s">
        <v>125</v>
      </c>
    </row>
    <row r="66" spans="1:15" ht="22.5" outlineLevel="2" x14ac:dyDescent="0.25">
      <c r="A66" s="25">
        <v>104</v>
      </c>
      <c r="B66" s="26">
        <v>44798</v>
      </c>
      <c r="C66" s="27" t="s">
        <v>119</v>
      </c>
      <c r="D66" s="28" t="s">
        <v>113</v>
      </c>
      <c r="E66" s="29" t="s">
        <v>126</v>
      </c>
      <c r="F66" s="30">
        <v>44832.65625</v>
      </c>
      <c r="G66" s="30" t="s">
        <v>33</v>
      </c>
      <c r="H66" s="31" t="s">
        <v>40</v>
      </c>
      <c r="I66" s="32" t="s">
        <v>127</v>
      </c>
      <c r="J66" s="33">
        <v>246.43</v>
      </c>
      <c r="K66" s="33">
        <v>40.26</v>
      </c>
      <c r="L66" s="33"/>
      <c r="M66" s="33"/>
      <c r="N66" s="33">
        <v>286.69</v>
      </c>
      <c r="O66" s="29" t="s">
        <v>125</v>
      </c>
    </row>
    <row r="67" spans="1:15" outlineLevel="1" x14ac:dyDescent="0.25">
      <c r="A67" s="40"/>
      <c r="B67" s="41"/>
      <c r="C67" s="42" t="s">
        <v>456</v>
      </c>
      <c r="D67" s="34"/>
      <c r="E67" s="35"/>
      <c r="F67" s="36"/>
      <c r="G67" s="36"/>
      <c r="H67" s="37"/>
      <c r="I67" s="38"/>
      <c r="J67" s="39">
        <f>SUBTOTAL(9,J64:J66)</f>
        <v>2218.87</v>
      </c>
      <c r="K67" s="39">
        <f>SUBTOTAL(9,K64:K66)</f>
        <v>160.57</v>
      </c>
      <c r="L67" s="39">
        <f>SUBTOTAL(9,L64:L66)</f>
        <v>0</v>
      </c>
      <c r="M67" s="39">
        <f>SUBTOTAL(9,M64:M66)</f>
        <v>0</v>
      </c>
      <c r="N67" s="39">
        <f>SUBTOTAL(9,N64:N66)</f>
        <v>2379.44</v>
      </c>
      <c r="O67" s="35"/>
    </row>
    <row r="68" spans="1:15" ht="22.5" outlineLevel="2" x14ac:dyDescent="0.25">
      <c r="A68" s="16">
        <v>169</v>
      </c>
      <c r="B68" s="17">
        <v>44861</v>
      </c>
      <c r="C68" s="18" t="s">
        <v>128</v>
      </c>
      <c r="D68" s="19" t="s">
        <v>108</v>
      </c>
      <c r="E68" s="20" t="s">
        <v>129</v>
      </c>
      <c r="F68" s="21">
        <v>44881.854166666664</v>
      </c>
      <c r="G68" s="21">
        <v>44884.434027777781</v>
      </c>
      <c r="H68" s="22" t="s">
        <v>29</v>
      </c>
      <c r="I68" s="23" t="s">
        <v>130</v>
      </c>
      <c r="J68" s="24">
        <v>889.15</v>
      </c>
      <c r="K68" s="24">
        <v>86.5</v>
      </c>
      <c r="L68" s="24"/>
      <c r="M68" s="24"/>
      <c r="N68" s="24">
        <v>975.65</v>
      </c>
      <c r="O68" s="20" t="s">
        <v>131</v>
      </c>
    </row>
    <row r="69" spans="1:15" outlineLevel="1" x14ac:dyDescent="0.25">
      <c r="A69" s="40"/>
      <c r="B69" s="41"/>
      <c r="C69" s="42" t="s">
        <v>457</v>
      </c>
      <c r="D69" s="34"/>
      <c r="E69" s="35"/>
      <c r="F69" s="36"/>
      <c r="G69" s="36"/>
      <c r="H69" s="37"/>
      <c r="I69" s="38"/>
      <c r="J69" s="39">
        <f>SUBTOTAL(9,J68:J68)</f>
        <v>889.15</v>
      </c>
      <c r="K69" s="39">
        <f>SUBTOTAL(9,K68:K68)</f>
        <v>86.5</v>
      </c>
      <c r="L69" s="39">
        <f>SUBTOTAL(9,L68:L68)</f>
        <v>0</v>
      </c>
      <c r="M69" s="39">
        <f>SUBTOTAL(9,M68:M68)</f>
        <v>0</v>
      </c>
      <c r="N69" s="39">
        <f>SUBTOTAL(9,N68:N68)</f>
        <v>975.65</v>
      </c>
      <c r="O69" s="35"/>
    </row>
    <row r="70" spans="1:15" ht="24" outlineLevel="2" x14ac:dyDescent="0.25">
      <c r="A70" s="16">
        <v>32</v>
      </c>
      <c r="B70" s="17">
        <v>44701</v>
      </c>
      <c r="C70" s="18" t="s">
        <v>132</v>
      </c>
      <c r="D70" s="19" t="s">
        <v>108</v>
      </c>
      <c r="E70" s="20" t="s">
        <v>133</v>
      </c>
      <c r="F70" s="21">
        <v>44713.552083333336</v>
      </c>
      <c r="G70" s="21" t="s">
        <v>33</v>
      </c>
      <c r="H70" s="22" t="s">
        <v>53</v>
      </c>
      <c r="I70" s="23" t="s">
        <v>134</v>
      </c>
      <c r="J70" s="24">
        <v>1259.8599999999999</v>
      </c>
      <c r="K70" s="24">
        <v>39.93</v>
      </c>
      <c r="L70" s="24"/>
      <c r="M70" s="24"/>
      <c r="N70" s="24">
        <v>1299.79</v>
      </c>
      <c r="O70" s="20" t="s">
        <v>135</v>
      </c>
    </row>
    <row r="71" spans="1:15" ht="24" outlineLevel="2" x14ac:dyDescent="0.25">
      <c r="A71" s="25">
        <v>33</v>
      </c>
      <c r="B71" s="26">
        <v>44701</v>
      </c>
      <c r="C71" s="27" t="s">
        <v>132</v>
      </c>
      <c r="D71" s="28" t="s">
        <v>108</v>
      </c>
      <c r="E71" s="29" t="s">
        <v>136</v>
      </c>
      <c r="F71" s="30">
        <v>44716.319444444445</v>
      </c>
      <c r="G71" s="30" t="s">
        <v>33</v>
      </c>
      <c r="H71" s="31" t="s">
        <v>40</v>
      </c>
      <c r="I71" s="32" t="s">
        <v>137</v>
      </c>
      <c r="J71" s="33">
        <v>1070.75</v>
      </c>
      <c r="K71" s="33">
        <v>41.58</v>
      </c>
      <c r="L71" s="33"/>
      <c r="M71" s="33"/>
      <c r="N71" s="33">
        <v>1112.33</v>
      </c>
      <c r="O71" s="29" t="s">
        <v>135</v>
      </c>
    </row>
    <row r="72" spans="1:15" ht="24" outlineLevel="2" x14ac:dyDescent="0.25">
      <c r="A72" s="16">
        <v>40</v>
      </c>
      <c r="B72" s="17">
        <v>44736</v>
      </c>
      <c r="C72" s="18" t="s">
        <v>132</v>
      </c>
      <c r="D72" s="19" t="s">
        <v>108</v>
      </c>
      <c r="E72" s="20" t="s">
        <v>138</v>
      </c>
      <c r="F72" s="21">
        <v>44748.461805555555</v>
      </c>
      <c r="G72" s="21" t="s">
        <v>33</v>
      </c>
      <c r="H72" s="22" t="s">
        <v>40</v>
      </c>
      <c r="I72" s="23" t="s">
        <v>139</v>
      </c>
      <c r="J72" s="24">
        <v>567.91</v>
      </c>
      <c r="K72" s="24">
        <v>39.43</v>
      </c>
      <c r="L72" s="24"/>
      <c r="M72" s="24"/>
      <c r="N72" s="24">
        <v>607.33999999999992</v>
      </c>
      <c r="O72" s="20" t="s">
        <v>140</v>
      </c>
    </row>
    <row r="73" spans="1:15" ht="24" outlineLevel="2" x14ac:dyDescent="0.25">
      <c r="A73" s="16">
        <v>41</v>
      </c>
      <c r="B73" s="17">
        <v>44736</v>
      </c>
      <c r="C73" s="18" t="s">
        <v>132</v>
      </c>
      <c r="D73" s="19" t="s">
        <v>108</v>
      </c>
      <c r="E73" s="20" t="s">
        <v>141</v>
      </c>
      <c r="F73" s="21">
        <v>44751.715277777781</v>
      </c>
      <c r="G73" s="21" t="s">
        <v>33</v>
      </c>
      <c r="H73" s="22" t="s">
        <v>29</v>
      </c>
      <c r="I73" s="23" t="s">
        <v>142</v>
      </c>
      <c r="J73" s="24">
        <v>534.80999999999995</v>
      </c>
      <c r="K73" s="24">
        <v>41.58</v>
      </c>
      <c r="L73" s="24"/>
      <c r="M73" s="24"/>
      <c r="N73" s="24">
        <v>576.39</v>
      </c>
      <c r="O73" s="20" t="s">
        <v>140</v>
      </c>
    </row>
    <row r="74" spans="1:15" ht="24" outlineLevel="2" x14ac:dyDescent="0.25">
      <c r="A74" s="16">
        <v>53</v>
      </c>
      <c r="B74" s="17">
        <v>44768</v>
      </c>
      <c r="C74" s="18" t="s">
        <v>132</v>
      </c>
      <c r="D74" s="19" t="s">
        <v>108</v>
      </c>
      <c r="E74" s="20" t="s">
        <v>143</v>
      </c>
      <c r="F74" s="21">
        <v>44776.475694444445</v>
      </c>
      <c r="G74" s="21" t="s">
        <v>33</v>
      </c>
      <c r="H74" s="22" t="s">
        <v>40</v>
      </c>
      <c r="I74" s="23" t="s">
        <v>144</v>
      </c>
      <c r="J74" s="24">
        <v>1360.24</v>
      </c>
      <c r="K74" s="24">
        <v>39.93</v>
      </c>
      <c r="L74" s="24"/>
      <c r="M74" s="24"/>
      <c r="N74" s="24">
        <v>1400.17</v>
      </c>
      <c r="O74" s="20" t="s">
        <v>145</v>
      </c>
    </row>
    <row r="75" spans="1:15" ht="24" outlineLevel="2" x14ac:dyDescent="0.25">
      <c r="A75" s="25">
        <v>54</v>
      </c>
      <c r="B75" s="26">
        <v>44768</v>
      </c>
      <c r="C75" s="27" t="s">
        <v>132</v>
      </c>
      <c r="D75" s="28" t="s">
        <v>108</v>
      </c>
      <c r="E75" s="29" t="s">
        <v>146</v>
      </c>
      <c r="F75" s="30">
        <v>44779.381944444445</v>
      </c>
      <c r="G75" s="30" t="s">
        <v>33</v>
      </c>
      <c r="H75" s="31" t="s">
        <v>29</v>
      </c>
      <c r="I75" s="32" t="s">
        <v>147</v>
      </c>
      <c r="J75" s="33">
        <v>1476.73</v>
      </c>
      <c r="K75" s="33">
        <v>41.58</v>
      </c>
      <c r="L75" s="33"/>
      <c r="M75" s="33"/>
      <c r="N75" s="33">
        <v>1518.31</v>
      </c>
      <c r="O75" s="29" t="s">
        <v>145</v>
      </c>
    </row>
    <row r="76" spans="1:15" ht="24" outlineLevel="2" x14ac:dyDescent="0.25">
      <c r="A76" s="25">
        <v>64</v>
      </c>
      <c r="B76" s="26">
        <v>44775</v>
      </c>
      <c r="C76" s="27" t="s">
        <v>132</v>
      </c>
      <c r="D76" s="28" t="s">
        <v>108</v>
      </c>
      <c r="E76" s="29" t="s">
        <v>148</v>
      </c>
      <c r="F76" s="30">
        <v>44804.607638888891</v>
      </c>
      <c r="G76" s="30" t="s">
        <v>33</v>
      </c>
      <c r="H76" s="31" t="s">
        <v>29</v>
      </c>
      <c r="I76" s="32" t="s">
        <v>149</v>
      </c>
      <c r="J76" s="33">
        <v>632.16999999999996</v>
      </c>
      <c r="K76" s="33">
        <v>39.93</v>
      </c>
      <c r="L76" s="33"/>
      <c r="M76" s="33"/>
      <c r="N76" s="33">
        <v>672.09999999999991</v>
      </c>
      <c r="O76" s="29" t="s">
        <v>55</v>
      </c>
    </row>
    <row r="77" spans="1:15" ht="24" outlineLevel="2" x14ac:dyDescent="0.25">
      <c r="A77" s="16">
        <v>65</v>
      </c>
      <c r="B77" s="17">
        <v>44775</v>
      </c>
      <c r="C77" s="18" t="s">
        <v>132</v>
      </c>
      <c r="D77" s="19" t="s">
        <v>108</v>
      </c>
      <c r="E77" s="20" t="s">
        <v>150</v>
      </c>
      <c r="F77" s="21">
        <v>44807.430555555555</v>
      </c>
      <c r="G77" s="21" t="s">
        <v>33</v>
      </c>
      <c r="H77" s="22" t="s">
        <v>53</v>
      </c>
      <c r="I77" s="23" t="s">
        <v>151</v>
      </c>
      <c r="J77" s="24">
        <v>1704.14</v>
      </c>
      <c r="K77" s="24">
        <v>32.950000000000003</v>
      </c>
      <c r="L77" s="24"/>
      <c r="M77" s="24"/>
      <c r="N77" s="24">
        <v>1737.0900000000001</v>
      </c>
      <c r="O77" s="20" t="s">
        <v>55</v>
      </c>
    </row>
    <row r="78" spans="1:15" ht="24" outlineLevel="2" x14ac:dyDescent="0.25">
      <c r="A78" s="16">
        <v>123</v>
      </c>
      <c r="B78" s="17">
        <v>44825</v>
      </c>
      <c r="C78" s="18" t="s">
        <v>132</v>
      </c>
      <c r="D78" s="19" t="s">
        <v>108</v>
      </c>
      <c r="E78" s="20" t="s">
        <v>152</v>
      </c>
      <c r="F78" s="21">
        <v>44838.475694444445</v>
      </c>
      <c r="G78" s="21" t="s">
        <v>33</v>
      </c>
      <c r="H78" s="22" t="s">
        <v>40</v>
      </c>
      <c r="I78" s="23" t="s">
        <v>153</v>
      </c>
      <c r="J78" s="24">
        <v>1123.49</v>
      </c>
      <c r="K78" s="24">
        <v>39.93</v>
      </c>
      <c r="L78" s="24"/>
      <c r="M78" s="24"/>
      <c r="N78" s="24">
        <v>1163.42</v>
      </c>
      <c r="O78" s="20" t="s">
        <v>154</v>
      </c>
    </row>
    <row r="79" spans="1:15" ht="24" outlineLevel="2" x14ac:dyDescent="0.25">
      <c r="A79" s="16">
        <v>124</v>
      </c>
      <c r="B79" s="17">
        <v>44825</v>
      </c>
      <c r="C79" s="18" t="s">
        <v>132</v>
      </c>
      <c r="D79" s="19" t="s">
        <v>108</v>
      </c>
      <c r="E79" s="20" t="s">
        <v>146</v>
      </c>
      <c r="F79" s="21">
        <v>44842.572916666664</v>
      </c>
      <c r="G79" s="21" t="s">
        <v>33</v>
      </c>
      <c r="H79" s="22" t="s">
        <v>29</v>
      </c>
      <c r="I79" s="23" t="s">
        <v>155</v>
      </c>
      <c r="J79" s="24">
        <v>1163.93</v>
      </c>
      <c r="K79" s="24">
        <v>46.57</v>
      </c>
      <c r="L79" s="24"/>
      <c r="M79" s="24"/>
      <c r="N79" s="24">
        <v>1210.5</v>
      </c>
      <c r="O79" s="20" t="s">
        <v>154</v>
      </c>
    </row>
    <row r="80" spans="1:15" ht="33.75" outlineLevel="2" x14ac:dyDescent="0.25">
      <c r="A80" s="16">
        <v>125</v>
      </c>
      <c r="B80" s="17">
        <v>44826</v>
      </c>
      <c r="C80" s="18" t="s">
        <v>132</v>
      </c>
      <c r="D80" s="19" t="s">
        <v>108</v>
      </c>
      <c r="E80" s="20" t="s">
        <v>152</v>
      </c>
      <c r="F80" s="21">
        <v>44838.888888888891</v>
      </c>
      <c r="G80" s="21" t="s">
        <v>33</v>
      </c>
      <c r="H80" s="22" t="s">
        <v>40</v>
      </c>
      <c r="I80" s="23" t="s">
        <v>156</v>
      </c>
      <c r="J80" s="24">
        <v>0</v>
      </c>
      <c r="K80" s="24">
        <v>0</v>
      </c>
      <c r="L80" s="24"/>
      <c r="M80" s="24">
        <v>550</v>
      </c>
      <c r="N80" s="24">
        <v>550</v>
      </c>
      <c r="O80" s="20" t="s">
        <v>157</v>
      </c>
    </row>
    <row r="81" spans="1:15" ht="33.75" outlineLevel="2" x14ac:dyDescent="0.25">
      <c r="A81" s="16">
        <v>149</v>
      </c>
      <c r="B81" s="17">
        <v>44851</v>
      </c>
      <c r="C81" s="18" t="s">
        <v>132</v>
      </c>
      <c r="D81" s="19" t="s">
        <v>108</v>
      </c>
      <c r="E81" s="20" t="s">
        <v>158</v>
      </c>
      <c r="F81" s="21">
        <v>44876.895833333336</v>
      </c>
      <c r="G81" s="21">
        <v>44884.333333333336</v>
      </c>
      <c r="H81" s="22" t="s">
        <v>159</v>
      </c>
      <c r="I81" s="23" t="s">
        <v>160</v>
      </c>
      <c r="J81" s="24">
        <v>1331.76</v>
      </c>
      <c r="K81" s="24">
        <v>86.5</v>
      </c>
      <c r="L81" s="24"/>
      <c r="M81" s="24"/>
      <c r="N81" s="24">
        <v>1418.26</v>
      </c>
      <c r="O81" s="20" t="s">
        <v>131</v>
      </c>
    </row>
    <row r="82" spans="1:15" outlineLevel="1" x14ac:dyDescent="0.25">
      <c r="A82" s="40"/>
      <c r="B82" s="41"/>
      <c r="C82" s="42" t="s">
        <v>458</v>
      </c>
      <c r="D82" s="34"/>
      <c r="E82" s="35"/>
      <c r="F82" s="36"/>
      <c r="G82" s="36"/>
      <c r="H82" s="37"/>
      <c r="I82" s="38"/>
      <c r="J82" s="39">
        <f>SUBTOTAL(9,J70:J81)</f>
        <v>12225.789999999999</v>
      </c>
      <c r="K82" s="39">
        <f>SUBTOTAL(9,K70:K81)</f>
        <v>489.90999999999997</v>
      </c>
      <c r="L82" s="39">
        <f>SUBTOTAL(9,L70:L81)</f>
        <v>0</v>
      </c>
      <c r="M82" s="39">
        <f>SUBTOTAL(9,M70:M81)</f>
        <v>550</v>
      </c>
      <c r="N82" s="39">
        <f>SUBTOTAL(9,N70:N81)</f>
        <v>13265.7</v>
      </c>
      <c r="O82" s="35"/>
    </row>
    <row r="83" spans="1:15" ht="24" outlineLevel="2" x14ac:dyDescent="0.25">
      <c r="A83" s="16">
        <v>107</v>
      </c>
      <c r="B83" s="17">
        <v>44798</v>
      </c>
      <c r="C83" s="18" t="s">
        <v>161</v>
      </c>
      <c r="D83" s="19" t="s">
        <v>108</v>
      </c>
      <c r="E83" s="20" t="s">
        <v>162</v>
      </c>
      <c r="F83" s="21">
        <v>44804.541666666664</v>
      </c>
      <c r="G83" s="21" t="s">
        <v>33</v>
      </c>
      <c r="H83" s="22" t="s">
        <v>53</v>
      </c>
      <c r="I83" s="23" t="s">
        <v>163</v>
      </c>
      <c r="J83" s="24">
        <v>1115.57</v>
      </c>
      <c r="K83" s="24">
        <v>41.58</v>
      </c>
      <c r="L83" s="24"/>
      <c r="M83" s="24"/>
      <c r="N83" s="24">
        <v>1157.1499999999999</v>
      </c>
      <c r="O83" s="20" t="s">
        <v>55</v>
      </c>
    </row>
    <row r="84" spans="1:15" ht="24" outlineLevel="2" x14ac:dyDescent="0.25">
      <c r="A84" s="25">
        <v>108</v>
      </c>
      <c r="B84" s="26">
        <v>44798</v>
      </c>
      <c r="C84" s="27" t="s">
        <v>161</v>
      </c>
      <c r="D84" s="28" t="s">
        <v>108</v>
      </c>
      <c r="E84" s="29" t="s">
        <v>164</v>
      </c>
      <c r="F84" s="30">
        <v>44805.809027777781</v>
      </c>
      <c r="G84" s="30" t="s">
        <v>33</v>
      </c>
      <c r="H84" s="31" t="s">
        <v>29</v>
      </c>
      <c r="I84" s="32" t="s">
        <v>165</v>
      </c>
      <c r="J84" s="33">
        <v>2344.87</v>
      </c>
      <c r="K84" s="33">
        <v>32.950000000000003</v>
      </c>
      <c r="L84" s="33"/>
      <c r="M84" s="33"/>
      <c r="N84" s="33">
        <v>2377.8199999999997</v>
      </c>
      <c r="O84" s="29" t="s">
        <v>55</v>
      </c>
    </row>
    <row r="85" spans="1:15" outlineLevel="1" x14ac:dyDescent="0.25">
      <c r="A85" s="40"/>
      <c r="B85" s="41"/>
      <c r="C85" s="42" t="s">
        <v>459</v>
      </c>
      <c r="D85" s="34"/>
      <c r="E85" s="35"/>
      <c r="F85" s="36"/>
      <c r="G85" s="36"/>
      <c r="H85" s="37"/>
      <c r="I85" s="38"/>
      <c r="J85" s="39">
        <f>SUBTOTAL(9,J83:J84)</f>
        <v>3460.4399999999996</v>
      </c>
      <c r="K85" s="39">
        <f>SUBTOTAL(9,K83:K84)</f>
        <v>74.53</v>
      </c>
      <c r="L85" s="39">
        <f>SUBTOTAL(9,L83:L84)</f>
        <v>0</v>
      </c>
      <c r="M85" s="39">
        <f>SUBTOTAL(9,M83:M84)</f>
        <v>0</v>
      </c>
      <c r="N85" s="39">
        <f>SUBTOTAL(9,N83:N84)</f>
        <v>3534.9699999999993</v>
      </c>
      <c r="O85" s="35"/>
    </row>
    <row r="86" spans="1:15" ht="22.5" outlineLevel="2" x14ac:dyDescent="0.25">
      <c r="A86" s="16">
        <v>152</v>
      </c>
      <c r="B86" s="17">
        <v>44852</v>
      </c>
      <c r="C86" s="18" t="s">
        <v>166</v>
      </c>
      <c r="D86" s="19" t="s">
        <v>108</v>
      </c>
      <c r="E86" s="20" t="s">
        <v>146</v>
      </c>
      <c r="F86" s="21">
        <v>44882.513888888891</v>
      </c>
      <c r="G86" s="21">
        <v>44884.552083333336</v>
      </c>
      <c r="H86" s="22" t="s">
        <v>29</v>
      </c>
      <c r="I86" s="23" t="s">
        <v>167</v>
      </c>
      <c r="J86" s="24">
        <v>1260.21</v>
      </c>
      <c r="K86" s="24">
        <v>86</v>
      </c>
      <c r="L86" s="24"/>
      <c r="M86" s="24"/>
      <c r="N86" s="24">
        <v>1346.21</v>
      </c>
      <c r="O86" s="20" t="s">
        <v>131</v>
      </c>
    </row>
    <row r="87" spans="1:15" outlineLevel="1" x14ac:dyDescent="0.25">
      <c r="A87" s="40"/>
      <c r="B87" s="41"/>
      <c r="C87" s="42" t="s">
        <v>460</v>
      </c>
      <c r="D87" s="34"/>
      <c r="E87" s="35"/>
      <c r="F87" s="36"/>
      <c r="G87" s="36"/>
      <c r="H87" s="37"/>
      <c r="I87" s="38"/>
      <c r="J87" s="39">
        <f>SUBTOTAL(9,J86:J86)</f>
        <v>1260.21</v>
      </c>
      <c r="K87" s="39">
        <f>SUBTOTAL(9,K86:K86)</f>
        <v>86</v>
      </c>
      <c r="L87" s="39">
        <f>SUBTOTAL(9,L86:L86)</f>
        <v>0</v>
      </c>
      <c r="M87" s="39">
        <f>SUBTOTAL(9,M86:M86)</f>
        <v>0</v>
      </c>
      <c r="N87" s="39">
        <f>SUBTOTAL(9,N86:N86)</f>
        <v>1346.21</v>
      </c>
      <c r="O87" s="35"/>
    </row>
    <row r="88" spans="1:15" ht="24" outlineLevel="2" x14ac:dyDescent="0.25">
      <c r="A88" s="16">
        <v>42</v>
      </c>
      <c r="B88" s="17">
        <v>44736</v>
      </c>
      <c r="C88" s="18" t="s">
        <v>168</v>
      </c>
      <c r="D88" s="19" t="s">
        <v>108</v>
      </c>
      <c r="E88" s="20" t="s">
        <v>169</v>
      </c>
      <c r="F88" s="21">
        <v>44749.350694444445</v>
      </c>
      <c r="G88" s="21">
        <v>44751.208333333336</v>
      </c>
      <c r="H88" s="22" t="s">
        <v>53</v>
      </c>
      <c r="I88" s="23" t="s">
        <v>170</v>
      </c>
      <c r="J88" s="24">
        <v>1455.43</v>
      </c>
      <c r="K88" s="24">
        <v>74.09</v>
      </c>
      <c r="L88" s="24"/>
      <c r="M88" s="24"/>
      <c r="N88" s="24">
        <v>1529.52</v>
      </c>
      <c r="O88" s="20" t="s">
        <v>140</v>
      </c>
    </row>
    <row r="89" spans="1:15" outlineLevel="1" x14ac:dyDescent="0.25">
      <c r="A89" s="40"/>
      <c r="B89" s="41"/>
      <c r="C89" s="42" t="s">
        <v>461</v>
      </c>
      <c r="D89" s="34"/>
      <c r="E89" s="35"/>
      <c r="F89" s="36"/>
      <c r="G89" s="36"/>
      <c r="H89" s="37"/>
      <c r="I89" s="38"/>
      <c r="J89" s="39">
        <f>SUBTOTAL(9,J88:J88)</f>
        <v>1455.43</v>
      </c>
      <c r="K89" s="39">
        <f>SUBTOTAL(9,K88:K88)</f>
        <v>74.09</v>
      </c>
      <c r="L89" s="39">
        <f>SUBTOTAL(9,L88:L88)</f>
        <v>0</v>
      </c>
      <c r="M89" s="39">
        <f>SUBTOTAL(9,M88:M88)</f>
        <v>0</v>
      </c>
      <c r="N89" s="39">
        <f>SUBTOTAL(9,N88:N88)</f>
        <v>1529.52</v>
      </c>
      <c r="O89" s="35"/>
    </row>
    <row r="90" spans="1:15" ht="24" outlineLevel="2" x14ac:dyDescent="0.25">
      <c r="A90" s="16">
        <v>9</v>
      </c>
      <c r="B90" s="17">
        <v>44635</v>
      </c>
      <c r="C90" s="18" t="s">
        <v>171</v>
      </c>
      <c r="D90" s="19" t="str">
        <f>IFERROR(VLOOKUP(C90,[1]Dados!A:B,2,),"-")</f>
        <v>Conselheiro</v>
      </c>
      <c r="E90" s="20" t="s">
        <v>172</v>
      </c>
      <c r="F90" s="21">
        <v>44642.8125</v>
      </c>
      <c r="G90" s="21">
        <v>44645.354166666664</v>
      </c>
      <c r="H90" s="22" t="s">
        <v>40</v>
      </c>
      <c r="I90" s="23" t="s">
        <v>173</v>
      </c>
      <c r="J90" s="24">
        <v>2946.19</v>
      </c>
      <c r="K90" s="24">
        <v>77.64</v>
      </c>
      <c r="L90" s="24"/>
      <c r="M90" s="24"/>
      <c r="N90" s="24">
        <v>3023.83</v>
      </c>
      <c r="O90" s="20" t="s">
        <v>174</v>
      </c>
    </row>
    <row r="91" spans="1:15" ht="24" outlineLevel="2" x14ac:dyDescent="0.25">
      <c r="A91" s="16">
        <v>31</v>
      </c>
      <c r="B91" s="17">
        <v>44694</v>
      </c>
      <c r="C91" s="18" t="s">
        <v>171</v>
      </c>
      <c r="D91" s="19" t="s">
        <v>113</v>
      </c>
      <c r="E91" s="20" t="s">
        <v>96</v>
      </c>
      <c r="F91" s="21">
        <v>44734.236111111109</v>
      </c>
      <c r="G91" s="21">
        <v>44736.822916666664</v>
      </c>
      <c r="H91" s="22" t="s">
        <v>29</v>
      </c>
      <c r="I91" s="23" t="s">
        <v>175</v>
      </c>
      <c r="J91" s="24">
        <v>1042.4000000000001</v>
      </c>
      <c r="K91" s="24">
        <v>75.91</v>
      </c>
      <c r="L91" s="24"/>
      <c r="M91" s="24"/>
      <c r="N91" s="24">
        <v>1118.3100000000002</v>
      </c>
      <c r="O91" s="20" t="s">
        <v>176</v>
      </c>
    </row>
    <row r="92" spans="1:15" ht="24" outlineLevel="2" x14ac:dyDescent="0.25">
      <c r="A92" s="25">
        <v>100</v>
      </c>
      <c r="B92" s="26">
        <v>44798</v>
      </c>
      <c r="C92" s="27" t="s">
        <v>171</v>
      </c>
      <c r="D92" s="28" t="s">
        <v>113</v>
      </c>
      <c r="E92" s="29" t="s">
        <v>92</v>
      </c>
      <c r="F92" s="30">
        <v>44825.232638888891</v>
      </c>
      <c r="G92" s="30">
        <v>44828.375</v>
      </c>
      <c r="H92" s="31" t="s">
        <v>53</v>
      </c>
      <c r="I92" s="32" t="s">
        <v>177</v>
      </c>
      <c r="J92" s="33">
        <v>1495.43</v>
      </c>
      <c r="K92" s="33">
        <v>81.010000000000005</v>
      </c>
      <c r="L92" s="33"/>
      <c r="M92" s="33"/>
      <c r="N92" s="33">
        <v>1576.44</v>
      </c>
      <c r="O92" s="29" t="s">
        <v>178</v>
      </c>
    </row>
    <row r="93" spans="1:15" ht="24" outlineLevel="2" x14ac:dyDescent="0.25">
      <c r="A93" s="16">
        <v>132</v>
      </c>
      <c r="B93" s="17">
        <v>44833</v>
      </c>
      <c r="C93" s="18" t="s">
        <v>171</v>
      </c>
      <c r="D93" s="19" t="s">
        <v>113</v>
      </c>
      <c r="E93" s="20" t="s">
        <v>32</v>
      </c>
      <c r="F93" s="21">
        <v>44851.729166666664</v>
      </c>
      <c r="G93" s="21" t="s">
        <v>33</v>
      </c>
      <c r="H93" s="22" t="s">
        <v>40</v>
      </c>
      <c r="I93" s="23" t="s">
        <v>179</v>
      </c>
      <c r="J93" s="24">
        <v>1257.2</v>
      </c>
      <c r="K93" s="24">
        <v>46.57</v>
      </c>
      <c r="L93" s="24"/>
      <c r="M93" s="24"/>
      <c r="N93" s="24">
        <v>1303.77</v>
      </c>
      <c r="O93" s="20" t="s">
        <v>84</v>
      </c>
    </row>
    <row r="94" spans="1:15" ht="24" outlineLevel="2" x14ac:dyDescent="0.25">
      <c r="A94" s="16">
        <v>133</v>
      </c>
      <c r="B94" s="17">
        <v>44833</v>
      </c>
      <c r="C94" s="18" t="s">
        <v>171</v>
      </c>
      <c r="D94" s="19" t="s">
        <v>113</v>
      </c>
      <c r="E94" s="20" t="s">
        <v>180</v>
      </c>
      <c r="F94" s="21">
        <v>44854.347222222219</v>
      </c>
      <c r="G94" s="21" t="s">
        <v>33</v>
      </c>
      <c r="H94" s="22" t="s">
        <v>53</v>
      </c>
      <c r="I94" s="23" t="s">
        <v>181</v>
      </c>
      <c r="J94" s="24">
        <v>1111.27</v>
      </c>
      <c r="K94" s="24">
        <v>38.56</v>
      </c>
      <c r="L94" s="24"/>
      <c r="M94" s="24"/>
      <c r="N94" s="24">
        <v>1149.83</v>
      </c>
      <c r="O94" s="20" t="s">
        <v>84</v>
      </c>
    </row>
    <row r="95" spans="1:15" outlineLevel="1" x14ac:dyDescent="0.25">
      <c r="A95" s="40"/>
      <c r="B95" s="41"/>
      <c r="C95" s="42" t="s">
        <v>462</v>
      </c>
      <c r="D95" s="34"/>
      <c r="E95" s="35"/>
      <c r="F95" s="36"/>
      <c r="G95" s="36"/>
      <c r="H95" s="37"/>
      <c r="I95" s="38"/>
      <c r="J95" s="39">
        <f>SUBTOTAL(9,J90:J94)</f>
        <v>7852.49</v>
      </c>
      <c r="K95" s="39">
        <f>SUBTOTAL(9,K90:K94)</f>
        <v>319.69</v>
      </c>
      <c r="L95" s="39">
        <f>SUBTOTAL(9,L90:L94)</f>
        <v>0</v>
      </c>
      <c r="M95" s="39">
        <f>SUBTOTAL(9,M90:M94)</f>
        <v>0</v>
      </c>
      <c r="N95" s="39">
        <f>SUBTOTAL(9,N90:N94)</f>
        <v>8172.18</v>
      </c>
      <c r="O95" s="35"/>
    </row>
    <row r="96" spans="1:15" ht="22.5" outlineLevel="2" x14ac:dyDescent="0.25">
      <c r="A96" s="16">
        <v>159</v>
      </c>
      <c r="B96" s="17">
        <v>44853</v>
      </c>
      <c r="C96" s="18" t="s">
        <v>182</v>
      </c>
      <c r="D96" s="19" t="s">
        <v>108</v>
      </c>
      <c r="E96" s="20" t="s">
        <v>183</v>
      </c>
      <c r="F96" s="21">
        <v>44881.909722222219</v>
      </c>
      <c r="G96" s="21" t="s">
        <v>33</v>
      </c>
      <c r="H96" s="22" t="s">
        <v>75</v>
      </c>
      <c r="I96" s="23" t="s">
        <v>184</v>
      </c>
      <c r="J96" s="24">
        <v>417</v>
      </c>
      <c r="K96" s="24">
        <v>46.21</v>
      </c>
      <c r="L96" s="24"/>
      <c r="M96" s="24"/>
      <c r="N96" s="24">
        <v>463.21</v>
      </c>
      <c r="O96" s="20" t="s">
        <v>131</v>
      </c>
    </row>
    <row r="97" spans="1:15" ht="22.5" outlineLevel="2" x14ac:dyDescent="0.25">
      <c r="A97" s="16">
        <v>161</v>
      </c>
      <c r="B97" s="17">
        <v>44853</v>
      </c>
      <c r="C97" s="18" t="s">
        <v>182</v>
      </c>
      <c r="D97" s="19" t="s">
        <v>108</v>
      </c>
      <c r="E97" s="20" t="s">
        <v>185</v>
      </c>
      <c r="F97" s="21">
        <v>44884.270833333336</v>
      </c>
      <c r="G97" s="21" t="s">
        <v>33</v>
      </c>
      <c r="H97" s="22" t="s">
        <v>38</v>
      </c>
      <c r="I97" s="23" t="s">
        <v>186</v>
      </c>
      <c r="J97" s="24">
        <v>448.83</v>
      </c>
      <c r="K97" s="24">
        <v>46.57</v>
      </c>
      <c r="L97" s="24"/>
      <c r="M97" s="24"/>
      <c r="N97" s="24">
        <v>495.4</v>
      </c>
      <c r="O97" s="20" t="s">
        <v>131</v>
      </c>
    </row>
    <row r="98" spans="1:15" outlineLevel="1" x14ac:dyDescent="0.25">
      <c r="A98" s="40"/>
      <c r="B98" s="41"/>
      <c r="C98" s="42" t="s">
        <v>463</v>
      </c>
      <c r="D98" s="34"/>
      <c r="E98" s="35"/>
      <c r="F98" s="36"/>
      <c r="G98" s="36"/>
      <c r="H98" s="37"/>
      <c r="I98" s="38"/>
      <c r="J98" s="39">
        <f>SUBTOTAL(9,J96:J97)</f>
        <v>865.82999999999993</v>
      </c>
      <c r="K98" s="39">
        <f>SUBTOTAL(9,K96:K97)</f>
        <v>92.78</v>
      </c>
      <c r="L98" s="39">
        <f>SUBTOTAL(9,L96:L97)</f>
        <v>0</v>
      </c>
      <c r="M98" s="39">
        <f>SUBTOTAL(9,M96:M97)</f>
        <v>0</v>
      </c>
      <c r="N98" s="39">
        <f>SUBTOTAL(9,N96:N97)</f>
        <v>958.6099999999999</v>
      </c>
      <c r="O98" s="35"/>
    </row>
    <row r="99" spans="1:15" ht="22.5" outlineLevel="2" x14ac:dyDescent="0.25">
      <c r="A99" s="16">
        <v>175</v>
      </c>
      <c r="B99" s="17">
        <v>44873</v>
      </c>
      <c r="C99" s="18" t="s">
        <v>417</v>
      </c>
      <c r="D99" s="19" t="str">
        <f>IFERROR(VLOOKUP(C99,[1]Dados!A:B,2,),"-")</f>
        <v>Convidado</v>
      </c>
      <c r="E99" s="20" t="s">
        <v>374</v>
      </c>
      <c r="F99" s="21">
        <v>44882.510416666664</v>
      </c>
      <c r="G99" s="21">
        <v>44883.767361111109</v>
      </c>
      <c r="H99" s="22" t="s">
        <v>40</v>
      </c>
      <c r="I99" s="23" t="s">
        <v>418</v>
      </c>
      <c r="J99" s="24">
        <v>5233.92</v>
      </c>
      <c r="K99" s="24">
        <v>85.13</v>
      </c>
      <c r="L99" s="24"/>
      <c r="M99" s="24"/>
      <c r="N99" s="24">
        <v>5319.05</v>
      </c>
      <c r="O99" s="20" t="s">
        <v>131</v>
      </c>
    </row>
    <row r="100" spans="1:15" outlineLevel="1" x14ac:dyDescent="0.25">
      <c r="A100" s="40"/>
      <c r="B100" s="41"/>
      <c r="C100" s="42" t="s">
        <v>437</v>
      </c>
      <c r="D100" s="34"/>
      <c r="E100" s="35"/>
      <c r="F100" s="36"/>
      <c r="G100" s="36"/>
      <c r="H100" s="37"/>
      <c r="I100" s="38"/>
      <c r="J100" s="39">
        <f>SUBTOTAL(9,J99:J99)</f>
        <v>5233.92</v>
      </c>
      <c r="K100" s="39">
        <f>SUBTOTAL(9,K99:K99)</f>
        <v>85.13</v>
      </c>
      <c r="L100" s="39">
        <f>SUBTOTAL(9,L99:L99)</f>
        <v>0</v>
      </c>
      <c r="M100" s="39">
        <f>SUBTOTAL(9,M99:M99)</f>
        <v>0</v>
      </c>
      <c r="N100" s="39">
        <f>SUBTOTAL(9,N99:N99)</f>
        <v>5319.05</v>
      </c>
      <c r="O100" s="35"/>
    </row>
    <row r="101" spans="1:15" ht="22.5" outlineLevel="2" x14ac:dyDescent="0.25">
      <c r="A101" s="16">
        <v>5</v>
      </c>
      <c r="B101" s="17">
        <v>44624</v>
      </c>
      <c r="C101" s="18" t="s">
        <v>187</v>
      </c>
      <c r="D101" s="19" t="str">
        <f>IFERROR(VLOOKUP(C101,[1]Dados!A:B,2,),"-")</f>
        <v>Conselheiro</v>
      </c>
      <c r="E101" s="20" t="s">
        <v>96</v>
      </c>
      <c r="F101" s="21">
        <v>44630.21875</v>
      </c>
      <c r="G101" s="21">
        <v>44631.871527777781</v>
      </c>
      <c r="H101" s="22" t="s">
        <v>29</v>
      </c>
      <c r="I101" s="23" t="s">
        <v>188</v>
      </c>
      <c r="J101" s="24">
        <v>2692.8</v>
      </c>
      <c r="K101" s="24">
        <v>75.91</v>
      </c>
      <c r="L101" s="24"/>
      <c r="M101" s="24"/>
      <c r="N101" s="24">
        <v>2768.71</v>
      </c>
      <c r="O101" s="20" t="s">
        <v>189</v>
      </c>
    </row>
    <row r="102" spans="1:15" ht="22.5" outlineLevel="2" x14ac:dyDescent="0.25">
      <c r="A102" s="16">
        <v>24</v>
      </c>
      <c r="B102" s="17">
        <v>44685</v>
      </c>
      <c r="C102" s="18" t="s">
        <v>187</v>
      </c>
      <c r="D102" s="19" t="s">
        <v>113</v>
      </c>
      <c r="E102" s="20" t="s">
        <v>190</v>
      </c>
      <c r="F102" s="21">
        <v>44706.659722222219</v>
      </c>
      <c r="G102" s="21">
        <v>44710.836805555555</v>
      </c>
      <c r="H102" s="22" t="s">
        <v>29</v>
      </c>
      <c r="I102" s="23" t="s">
        <v>191</v>
      </c>
      <c r="J102" s="24">
        <v>1454.96</v>
      </c>
      <c r="K102" s="24">
        <v>77.099999999999994</v>
      </c>
      <c r="L102" s="24"/>
      <c r="M102" s="24"/>
      <c r="N102" s="24">
        <v>1532.06</v>
      </c>
      <c r="O102" s="20" t="s">
        <v>192</v>
      </c>
    </row>
    <row r="103" spans="1:15" ht="22.5" outlineLevel="2" x14ac:dyDescent="0.25">
      <c r="A103" s="16">
        <v>73</v>
      </c>
      <c r="B103" s="17">
        <v>44789</v>
      </c>
      <c r="C103" s="18" t="s">
        <v>187</v>
      </c>
      <c r="D103" s="19" t="s">
        <v>113</v>
      </c>
      <c r="E103" s="20" t="s">
        <v>52</v>
      </c>
      <c r="F103" s="21">
        <v>44804.833333333336</v>
      </c>
      <c r="G103" s="21">
        <v>44807.430555555555</v>
      </c>
      <c r="H103" s="22" t="s">
        <v>53</v>
      </c>
      <c r="I103" s="23" t="s">
        <v>193</v>
      </c>
      <c r="J103" s="24">
        <v>2034</v>
      </c>
      <c r="K103" s="24">
        <v>74.53</v>
      </c>
      <c r="L103" s="24"/>
      <c r="M103" s="24"/>
      <c r="N103" s="24">
        <v>2108.5300000000002</v>
      </c>
      <c r="O103" s="20" t="s">
        <v>55</v>
      </c>
    </row>
    <row r="104" spans="1:15" ht="22.5" outlineLevel="2" x14ac:dyDescent="0.25">
      <c r="A104" s="16">
        <v>101</v>
      </c>
      <c r="B104" s="17">
        <v>44797</v>
      </c>
      <c r="C104" s="18" t="s">
        <v>187</v>
      </c>
      <c r="D104" s="19" t="s">
        <v>113</v>
      </c>
      <c r="E104" s="20" t="s">
        <v>194</v>
      </c>
      <c r="F104" s="21">
        <v>44830.315972222219</v>
      </c>
      <c r="G104" s="21" t="s">
        <v>33</v>
      </c>
      <c r="H104" s="22" t="s">
        <v>40</v>
      </c>
      <c r="I104" s="23" t="s">
        <v>195</v>
      </c>
      <c r="J104" s="24">
        <v>1057.25</v>
      </c>
      <c r="K104" s="24">
        <v>41.58</v>
      </c>
      <c r="L104" s="24"/>
      <c r="M104" s="24"/>
      <c r="N104" s="24">
        <v>1098.83</v>
      </c>
      <c r="O104" s="20" t="s">
        <v>125</v>
      </c>
    </row>
    <row r="105" spans="1:15" ht="22.5" outlineLevel="2" x14ac:dyDescent="0.25">
      <c r="A105" s="16">
        <v>102</v>
      </c>
      <c r="B105" s="17">
        <v>44797</v>
      </c>
      <c r="C105" s="18" t="s">
        <v>187</v>
      </c>
      <c r="D105" s="19" t="s">
        <v>113</v>
      </c>
      <c r="E105" s="20" t="s">
        <v>196</v>
      </c>
      <c r="F105" s="21">
        <v>44833.305555555555</v>
      </c>
      <c r="G105" s="21" t="s">
        <v>33</v>
      </c>
      <c r="H105" s="22" t="s">
        <v>29</v>
      </c>
      <c r="I105" s="23" t="s">
        <v>197</v>
      </c>
      <c r="J105" s="24">
        <v>623.87</v>
      </c>
      <c r="K105" s="24">
        <v>39.93</v>
      </c>
      <c r="L105" s="24"/>
      <c r="M105" s="24"/>
      <c r="N105" s="24">
        <v>663.8</v>
      </c>
      <c r="O105" s="20" t="s">
        <v>125</v>
      </c>
    </row>
    <row r="106" spans="1:15" outlineLevel="1" x14ac:dyDescent="0.25">
      <c r="A106" s="40"/>
      <c r="B106" s="41"/>
      <c r="C106" s="42" t="s">
        <v>464</v>
      </c>
      <c r="D106" s="34"/>
      <c r="E106" s="35"/>
      <c r="F106" s="36"/>
      <c r="G106" s="36"/>
      <c r="H106" s="37"/>
      <c r="I106" s="38"/>
      <c r="J106" s="39">
        <f>SUBTOTAL(9,J101:J105)</f>
        <v>7862.88</v>
      </c>
      <c r="K106" s="39">
        <f>SUBTOTAL(9,K101:K105)</f>
        <v>309.05</v>
      </c>
      <c r="L106" s="39">
        <f>SUBTOTAL(9,L101:L105)</f>
        <v>0</v>
      </c>
      <c r="M106" s="39">
        <f>SUBTOTAL(9,M101:M105)</f>
        <v>0</v>
      </c>
      <c r="N106" s="39">
        <f>SUBTOTAL(9,N101:N105)</f>
        <v>8171.9300000000012</v>
      </c>
      <c r="O106" s="35"/>
    </row>
    <row r="107" spans="1:15" ht="24" outlineLevel="2" x14ac:dyDescent="0.25">
      <c r="A107" s="16">
        <v>130</v>
      </c>
      <c r="B107" s="17">
        <v>44831</v>
      </c>
      <c r="C107" s="18" t="s">
        <v>198</v>
      </c>
      <c r="D107" s="19" t="s">
        <v>108</v>
      </c>
      <c r="E107" s="20" t="s">
        <v>199</v>
      </c>
      <c r="F107" s="21">
        <v>44839.541666666664</v>
      </c>
      <c r="G107" s="21" t="s">
        <v>33</v>
      </c>
      <c r="H107" s="22" t="s">
        <v>53</v>
      </c>
      <c r="I107" s="23" t="s">
        <v>200</v>
      </c>
      <c r="J107" s="24">
        <v>1031.29</v>
      </c>
      <c r="K107" s="24">
        <v>38.090000000000003</v>
      </c>
      <c r="L107" s="24"/>
      <c r="M107" s="24"/>
      <c r="N107" s="24">
        <v>1069.3799999999999</v>
      </c>
      <c r="O107" s="20" t="s">
        <v>154</v>
      </c>
    </row>
    <row r="108" spans="1:15" ht="24" outlineLevel="2" x14ac:dyDescent="0.25">
      <c r="A108" s="16">
        <v>131</v>
      </c>
      <c r="B108" s="17">
        <v>44831</v>
      </c>
      <c r="C108" s="18" t="s">
        <v>198</v>
      </c>
      <c r="D108" s="19" t="s">
        <v>108</v>
      </c>
      <c r="E108" s="20" t="s">
        <v>201</v>
      </c>
      <c r="F108" s="21">
        <v>44842.541666666664</v>
      </c>
      <c r="G108" s="21" t="s">
        <v>33</v>
      </c>
      <c r="H108" s="22" t="s">
        <v>75</v>
      </c>
      <c r="I108" s="23" t="s">
        <v>202</v>
      </c>
      <c r="J108" s="24">
        <v>1425.56</v>
      </c>
      <c r="K108" s="24">
        <v>46.57</v>
      </c>
      <c r="L108" s="24"/>
      <c r="M108" s="24"/>
      <c r="N108" s="24">
        <v>1472.1299999999999</v>
      </c>
      <c r="O108" s="20" t="s">
        <v>154</v>
      </c>
    </row>
    <row r="109" spans="1:15" outlineLevel="1" x14ac:dyDescent="0.25">
      <c r="A109" s="40"/>
      <c r="B109" s="41"/>
      <c r="C109" s="42" t="s">
        <v>465</v>
      </c>
      <c r="D109" s="34"/>
      <c r="E109" s="35"/>
      <c r="F109" s="36"/>
      <c r="G109" s="36"/>
      <c r="H109" s="37"/>
      <c r="I109" s="38"/>
      <c r="J109" s="39">
        <f>SUBTOTAL(9,J107:J108)</f>
        <v>2456.85</v>
      </c>
      <c r="K109" s="39">
        <f>SUBTOTAL(9,K107:K108)</f>
        <v>84.66</v>
      </c>
      <c r="L109" s="39">
        <f>SUBTOTAL(9,L107:L108)</f>
        <v>0</v>
      </c>
      <c r="M109" s="39">
        <f>SUBTOTAL(9,M107:M108)</f>
        <v>0</v>
      </c>
      <c r="N109" s="39">
        <f>SUBTOTAL(9,N107:N108)</f>
        <v>2541.5099999999998</v>
      </c>
      <c r="O109" s="35"/>
    </row>
    <row r="110" spans="1:15" ht="24" outlineLevel="2" x14ac:dyDescent="0.25">
      <c r="A110" s="16">
        <v>10</v>
      </c>
      <c r="B110" s="17">
        <v>44635</v>
      </c>
      <c r="C110" s="18" t="s">
        <v>203</v>
      </c>
      <c r="D110" s="19" t="str">
        <f>IFERROR(VLOOKUP(C110,[1]Dados!A:B,2,),"-")</f>
        <v>Conselheiro</v>
      </c>
      <c r="E110" s="20" t="s">
        <v>204</v>
      </c>
      <c r="F110" s="21">
        <v>44642.805555555555</v>
      </c>
      <c r="G110" s="21">
        <v>44644.788194444445</v>
      </c>
      <c r="H110" s="22" t="s">
        <v>53</v>
      </c>
      <c r="I110" s="23" t="s">
        <v>205</v>
      </c>
      <c r="J110" s="24">
        <v>2265.4299999999998</v>
      </c>
      <c r="K110" s="24">
        <v>72.12</v>
      </c>
      <c r="L110" s="24"/>
      <c r="M110" s="24"/>
      <c r="N110" s="24">
        <v>2337.5499999999997</v>
      </c>
      <c r="O110" s="20" t="s">
        <v>174</v>
      </c>
    </row>
    <row r="111" spans="1:15" ht="24" outlineLevel="2" x14ac:dyDescent="0.25">
      <c r="A111" s="16">
        <v>25</v>
      </c>
      <c r="B111" s="17">
        <v>44691</v>
      </c>
      <c r="C111" s="18" t="s">
        <v>203</v>
      </c>
      <c r="D111" s="19" t="s">
        <v>113</v>
      </c>
      <c r="E111" s="20" t="s">
        <v>206</v>
      </c>
      <c r="F111" s="21">
        <v>44733.798611111109</v>
      </c>
      <c r="G111" s="21" t="s">
        <v>33</v>
      </c>
      <c r="H111" s="22" t="s">
        <v>53</v>
      </c>
      <c r="I111" s="23" t="s">
        <v>207</v>
      </c>
      <c r="J111" s="24">
        <v>811.29</v>
      </c>
      <c r="K111" s="24">
        <v>40.44</v>
      </c>
      <c r="L111" s="24"/>
      <c r="M111" s="24"/>
      <c r="N111" s="24">
        <v>851.73</v>
      </c>
      <c r="O111" s="20" t="s">
        <v>176</v>
      </c>
    </row>
    <row r="112" spans="1:15" ht="24" outlineLevel="2" x14ac:dyDescent="0.25">
      <c r="A112" s="25">
        <v>26</v>
      </c>
      <c r="B112" s="26">
        <v>44691</v>
      </c>
      <c r="C112" s="27" t="s">
        <v>203</v>
      </c>
      <c r="D112" s="28" t="s">
        <v>113</v>
      </c>
      <c r="E112" s="29" t="s">
        <v>208</v>
      </c>
      <c r="F112" s="30">
        <v>44736.614583333336</v>
      </c>
      <c r="G112" s="30" t="s">
        <v>33</v>
      </c>
      <c r="H112" s="31" t="s">
        <v>29</v>
      </c>
      <c r="I112" s="32" t="s">
        <v>209</v>
      </c>
      <c r="J112" s="33">
        <v>722.53</v>
      </c>
      <c r="K112" s="33">
        <v>34.33</v>
      </c>
      <c r="L112" s="33"/>
      <c r="M112" s="33"/>
      <c r="N112" s="33">
        <v>756.86</v>
      </c>
      <c r="O112" s="29" t="s">
        <v>176</v>
      </c>
    </row>
    <row r="113" spans="1:15" ht="24" outlineLevel="2" x14ac:dyDescent="0.25">
      <c r="A113" s="16">
        <v>88</v>
      </c>
      <c r="B113" s="17">
        <v>44795</v>
      </c>
      <c r="C113" s="18" t="s">
        <v>203</v>
      </c>
      <c r="D113" s="19" t="s">
        <v>113</v>
      </c>
      <c r="E113" s="20" t="s">
        <v>120</v>
      </c>
      <c r="F113" s="21">
        <v>44824.798611111109</v>
      </c>
      <c r="G113" s="21">
        <v>44827.541666666664</v>
      </c>
      <c r="H113" s="22" t="s">
        <v>53</v>
      </c>
      <c r="I113" s="23" t="s">
        <v>210</v>
      </c>
      <c r="J113" s="24">
        <v>2768.29</v>
      </c>
      <c r="K113" s="24">
        <v>79.87</v>
      </c>
      <c r="L113" s="24"/>
      <c r="M113" s="24"/>
      <c r="N113" s="24">
        <v>2848.16</v>
      </c>
      <c r="O113" s="20" t="s">
        <v>95</v>
      </c>
    </row>
    <row r="114" spans="1:15" outlineLevel="1" x14ac:dyDescent="0.25">
      <c r="A114" s="40"/>
      <c r="B114" s="41"/>
      <c r="C114" s="42" t="s">
        <v>466</v>
      </c>
      <c r="D114" s="34"/>
      <c r="E114" s="35"/>
      <c r="F114" s="36"/>
      <c r="G114" s="36"/>
      <c r="H114" s="37"/>
      <c r="I114" s="38"/>
      <c r="J114" s="39">
        <f>SUBTOTAL(9,J110:J113)</f>
        <v>6567.54</v>
      </c>
      <c r="K114" s="39">
        <f>SUBTOTAL(9,K110:K113)</f>
        <v>226.76</v>
      </c>
      <c r="L114" s="39">
        <f>SUBTOTAL(9,L110:L113)</f>
        <v>0</v>
      </c>
      <c r="M114" s="39">
        <f>SUBTOTAL(9,M110:M113)</f>
        <v>0</v>
      </c>
      <c r="N114" s="39">
        <f>SUBTOTAL(9,N110:N113)</f>
        <v>6794.2999999999993</v>
      </c>
      <c r="O114" s="35"/>
    </row>
    <row r="115" spans="1:15" ht="22.5" outlineLevel="2" x14ac:dyDescent="0.25">
      <c r="A115" s="16">
        <v>155</v>
      </c>
      <c r="B115" s="17">
        <v>44852</v>
      </c>
      <c r="C115" s="18" t="s">
        <v>211</v>
      </c>
      <c r="D115" s="19" t="s">
        <v>113</v>
      </c>
      <c r="E115" s="20" t="s">
        <v>212</v>
      </c>
      <c r="F115" s="21">
        <v>44857.305555555555</v>
      </c>
      <c r="G115" s="21">
        <v>44860.597222222219</v>
      </c>
      <c r="H115" s="22" t="s">
        <v>38</v>
      </c>
      <c r="I115" s="23" t="s">
        <v>213</v>
      </c>
      <c r="J115" s="24">
        <v>2238.4</v>
      </c>
      <c r="K115" s="24">
        <v>78.78</v>
      </c>
      <c r="L115" s="24">
        <v>190</v>
      </c>
      <c r="M115" s="24"/>
      <c r="N115" s="24">
        <f>SUM(J115:L115)</f>
        <v>2507.1800000000003</v>
      </c>
      <c r="O115" s="20" t="s">
        <v>42</v>
      </c>
    </row>
    <row r="116" spans="1:15" outlineLevel="1" x14ac:dyDescent="0.25">
      <c r="A116" s="40"/>
      <c r="B116" s="41"/>
      <c r="C116" s="42" t="s">
        <v>467</v>
      </c>
      <c r="D116" s="34"/>
      <c r="E116" s="35"/>
      <c r="F116" s="36"/>
      <c r="G116" s="36"/>
      <c r="H116" s="37"/>
      <c r="I116" s="38"/>
      <c r="J116" s="39">
        <f>SUBTOTAL(9,J115:J115)</f>
        <v>2238.4</v>
      </c>
      <c r="K116" s="39">
        <f>SUBTOTAL(9,K115:K115)</f>
        <v>78.78</v>
      </c>
      <c r="L116" s="39">
        <f>SUBTOTAL(9,L115:L115)</f>
        <v>190</v>
      </c>
      <c r="M116" s="39">
        <f>SUBTOTAL(9,M115:M115)</f>
        <v>0</v>
      </c>
      <c r="N116" s="39">
        <f>SUBTOTAL(9,N115:N115)</f>
        <v>2507.1800000000003</v>
      </c>
      <c r="O116" s="35"/>
    </row>
    <row r="117" spans="1:15" ht="22.5" outlineLevel="2" x14ac:dyDescent="0.25">
      <c r="A117" s="16">
        <v>122</v>
      </c>
      <c r="B117" s="17">
        <v>44824</v>
      </c>
      <c r="C117" s="18" t="s">
        <v>214</v>
      </c>
      <c r="D117" s="19" t="s">
        <v>108</v>
      </c>
      <c r="E117" s="20" t="s">
        <v>215</v>
      </c>
      <c r="F117" s="21">
        <v>44837.357638888891</v>
      </c>
      <c r="G117" s="21">
        <v>44840.243055555555</v>
      </c>
      <c r="H117" s="22" t="s">
        <v>53</v>
      </c>
      <c r="I117" s="23" t="s">
        <v>216</v>
      </c>
      <c r="J117" s="24">
        <v>2324</v>
      </c>
      <c r="K117" s="24">
        <v>77.94</v>
      </c>
      <c r="L117" s="24"/>
      <c r="M117" s="24"/>
      <c r="N117" s="24">
        <v>2401.94</v>
      </c>
      <c r="O117" s="20" t="s">
        <v>217</v>
      </c>
    </row>
    <row r="118" spans="1:15" outlineLevel="1" x14ac:dyDescent="0.25">
      <c r="A118" s="40"/>
      <c r="B118" s="41"/>
      <c r="C118" s="42" t="s">
        <v>468</v>
      </c>
      <c r="D118" s="34"/>
      <c r="E118" s="35"/>
      <c r="F118" s="36"/>
      <c r="G118" s="36"/>
      <c r="H118" s="37"/>
      <c r="I118" s="38"/>
      <c r="J118" s="39">
        <f>SUBTOTAL(9,J117:J117)</f>
        <v>2324</v>
      </c>
      <c r="K118" s="39">
        <f>SUBTOTAL(9,K117:K117)</f>
        <v>77.94</v>
      </c>
      <c r="L118" s="39">
        <f>SUBTOTAL(9,L117:L117)</f>
        <v>0</v>
      </c>
      <c r="M118" s="39">
        <f>SUBTOTAL(9,M117:M117)</f>
        <v>0</v>
      </c>
      <c r="N118" s="39">
        <f>SUBTOTAL(9,N117:N117)</f>
        <v>2401.94</v>
      </c>
      <c r="O118" s="35"/>
    </row>
    <row r="119" spans="1:15" ht="24" outlineLevel="2" x14ac:dyDescent="0.25">
      <c r="A119" s="16">
        <v>171</v>
      </c>
      <c r="B119" s="17">
        <v>44868</v>
      </c>
      <c r="C119" s="18" t="s">
        <v>407</v>
      </c>
      <c r="D119" s="19" t="str">
        <f>IFERROR(VLOOKUP(C119,[1]Dados!A:B,2,),"-")</f>
        <v>Convidado</v>
      </c>
      <c r="E119" s="20" t="s">
        <v>408</v>
      </c>
      <c r="F119" s="21">
        <v>44881.65625</v>
      </c>
      <c r="G119" s="21" t="s">
        <v>33</v>
      </c>
      <c r="H119" s="22" t="s">
        <v>29</v>
      </c>
      <c r="I119" s="23" t="s">
        <v>409</v>
      </c>
      <c r="J119" s="24">
        <v>2704.53</v>
      </c>
      <c r="K119" s="24">
        <v>39.74</v>
      </c>
      <c r="L119" s="24"/>
      <c r="M119" s="24"/>
      <c r="N119" s="24">
        <v>2744.27</v>
      </c>
      <c r="O119" s="20" t="s">
        <v>131</v>
      </c>
    </row>
    <row r="120" spans="1:15" outlineLevel="1" x14ac:dyDescent="0.25">
      <c r="A120" s="40"/>
      <c r="B120" s="41"/>
      <c r="C120" s="42" t="s">
        <v>438</v>
      </c>
      <c r="D120" s="34"/>
      <c r="E120" s="35"/>
      <c r="F120" s="36"/>
      <c r="G120" s="36"/>
      <c r="H120" s="37"/>
      <c r="I120" s="38"/>
      <c r="J120" s="39">
        <f>SUBTOTAL(9,J119:J119)</f>
        <v>2704.53</v>
      </c>
      <c r="K120" s="39">
        <f>SUBTOTAL(9,K119:K119)</f>
        <v>39.74</v>
      </c>
      <c r="L120" s="39">
        <f>SUBTOTAL(9,L119:L119)</f>
        <v>0</v>
      </c>
      <c r="M120" s="39">
        <f>SUBTOTAL(9,M119:M119)</f>
        <v>0</v>
      </c>
      <c r="N120" s="39">
        <f>SUBTOTAL(9,N119:N119)</f>
        <v>2744.27</v>
      </c>
      <c r="O120" s="35"/>
    </row>
    <row r="121" spans="1:15" ht="24" outlineLevel="2" x14ac:dyDescent="0.25">
      <c r="A121" s="16">
        <v>95</v>
      </c>
      <c r="B121" s="17">
        <v>44797</v>
      </c>
      <c r="C121" s="18" t="s">
        <v>218</v>
      </c>
      <c r="D121" s="19" t="s">
        <v>108</v>
      </c>
      <c r="E121" s="20" t="s">
        <v>219</v>
      </c>
      <c r="F121" s="21">
        <v>44805.364583333336</v>
      </c>
      <c r="G121" s="21" t="s">
        <v>33</v>
      </c>
      <c r="H121" s="22" t="s">
        <v>220</v>
      </c>
      <c r="I121" s="23" t="s">
        <v>221</v>
      </c>
      <c r="J121" s="24">
        <v>639</v>
      </c>
      <c r="K121" s="24">
        <v>31.37</v>
      </c>
      <c r="L121" s="24"/>
      <c r="M121" s="24"/>
      <c r="N121" s="24">
        <v>670.37</v>
      </c>
      <c r="O121" s="20" t="s">
        <v>55</v>
      </c>
    </row>
    <row r="122" spans="1:15" ht="24" outlineLevel="2" x14ac:dyDescent="0.25">
      <c r="A122" s="16">
        <v>96</v>
      </c>
      <c r="B122" s="17">
        <v>44797</v>
      </c>
      <c r="C122" s="18" t="s">
        <v>218</v>
      </c>
      <c r="D122" s="19" t="s">
        <v>108</v>
      </c>
      <c r="E122" s="20" t="s">
        <v>222</v>
      </c>
      <c r="F122" s="21">
        <v>44805.708333333336</v>
      </c>
      <c r="G122" s="21" t="s">
        <v>33</v>
      </c>
      <c r="H122" s="22" t="s">
        <v>29</v>
      </c>
      <c r="I122" s="23" t="s">
        <v>223</v>
      </c>
      <c r="J122" s="24">
        <v>647.01</v>
      </c>
      <c r="K122" s="24">
        <v>40.26</v>
      </c>
      <c r="L122" s="24"/>
      <c r="M122" s="24"/>
      <c r="N122" s="24">
        <v>687.27</v>
      </c>
      <c r="O122" s="20" t="s">
        <v>55</v>
      </c>
    </row>
    <row r="123" spans="1:15" ht="24" outlineLevel="2" x14ac:dyDescent="0.25">
      <c r="A123" s="16">
        <v>97</v>
      </c>
      <c r="B123" s="17">
        <v>44797</v>
      </c>
      <c r="C123" s="18" t="s">
        <v>218</v>
      </c>
      <c r="D123" s="19" t="s">
        <v>108</v>
      </c>
      <c r="E123" s="20" t="s">
        <v>164</v>
      </c>
      <c r="F123" s="21">
        <v>44807.197916666664</v>
      </c>
      <c r="G123" s="21" t="s">
        <v>33</v>
      </c>
      <c r="H123" s="22" t="s">
        <v>53</v>
      </c>
      <c r="I123" s="23" t="s">
        <v>224</v>
      </c>
      <c r="J123" s="24">
        <v>769.86</v>
      </c>
      <c r="K123" s="24">
        <v>32.950000000000003</v>
      </c>
      <c r="L123" s="24"/>
      <c r="M123" s="24"/>
      <c r="N123" s="24">
        <v>802.81000000000006</v>
      </c>
      <c r="O123" s="20" t="s">
        <v>55</v>
      </c>
    </row>
    <row r="124" spans="1:15" ht="24" outlineLevel="2" x14ac:dyDescent="0.25">
      <c r="A124" s="16">
        <v>98</v>
      </c>
      <c r="B124" s="17">
        <v>44797</v>
      </c>
      <c r="C124" s="18" t="s">
        <v>218</v>
      </c>
      <c r="D124" s="19" t="s">
        <v>108</v>
      </c>
      <c r="E124" s="20" t="s">
        <v>225</v>
      </c>
      <c r="F124" s="21">
        <v>44807.315972222219</v>
      </c>
      <c r="G124" s="21" t="s">
        <v>33</v>
      </c>
      <c r="H124" s="22" t="s">
        <v>40</v>
      </c>
      <c r="I124" s="23" t="s">
        <v>226</v>
      </c>
      <c r="J124" s="24">
        <v>1057.25</v>
      </c>
      <c r="K124" s="24">
        <v>41.58</v>
      </c>
      <c r="L124" s="24"/>
      <c r="M124" s="24"/>
      <c r="N124" s="24">
        <v>1098.83</v>
      </c>
      <c r="O124" s="20" t="s">
        <v>55</v>
      </c>
    </row>
    <row r="125" spans="1:15" ht="24" outlineLevel="2" x14ac:dyDescent="0.25">
      <c r="A125" s="16">
        <v>99</v>
      </c>
      <c r="B125" s="17">
        <v>44797</v>
      </c>
      <c r="C125" s="18" t="s">
        <v>218</v>
      </c>
      <c r="D125" s="19" t="s">
        <v>108</v>
      </c>
      <c r="E125" s="20" t="s">
        <v>227</v>
      </c>
      <c r="F125" s="21">
        <v>44807.447916666664</v>
      </c>
      <c r="G125" s="21" t="s">
        <v>33</v>
      </c>
      <c r="H125" s="22" t="s">
        <v>220</v>
      </c>
      <c r="I125" s="23" t="s">
        <v>228</v>
      </c>
      <c r="J125" s="24">
        <v>929</v>
      </c>
      <c r="K125" s="24">
        <v>39.93</v>
      </c>
      <c r="L125" s="24"/>
      <c r="M125" s="24"/>
      <c r="N125" s="24">
        <v>968.93</v>
      </c>
      <c r="O125" s="20" t="s">
        <v>55</v>
      </c>
    </row>
    <row r="126" spans="1:15" outlineLevel="1" x14ac:dyDescent="0.25">
      <c r="A126" s="40"/>
      <c r="B126" s="41"/>
      <c r="C126" s="42" t="s">
        <v>469</v>
      </c>
      <c r="D126" s="34"/>
      <c r="E126" s="35"/>
      <c r="F126" s="36"/>
      <c r="G126" s="36"/>
      <c r="H126" s="37"/>
      <c r="I126" s="38"/>
      <c r="J126" s="39">
        <f>SUBTOTAL(9,J121:J125)</f>
        <v>4042.12</v>
      </c>
      <c r="K126" s="39">
        <f>SUBTOTAL(9,K121:K125)</f>
        <v>186.09</v>
      </c>
      <c r="L126" s="39">
        <f>SUBTOTAL(9,L121:L125)</f>
        <v>0</v>
      </c>
      <c r="M126" s="39">
        <f>SUBTOTAL(9,M121:M125)</f>
        <v>0</v>
      </c>
      <c r="N126" s="39">
        <f>SUBTOTAL(9,N121:N125)</f>
        <v>4228.21</v>
      </c>
      <c r="O126" s="35"/>
    </row>
    <row r="127" spans="1:15" ht="22.5" outlineLevel="2" x14ac:dyDescent="0.25">
      <c r="A127" s="16">
        <v>84</v>
      </c>
      <c r="B127" s="17">
        <v>44792</v>
      </c>
      <c r="C127" s="18" t="s">
        <v>229</v>
      </c>
      <c r="D127" s="19" t="s">
        <v>108</v>
      </c>
      <c r="E127" s="20" t="s">
        <v>162</v>
      </c>
      <c r="F127" s="21">
        <v>44804.503472222219</v>
      </c>
      <c r="G127" s="21" t="s">
        <v>33</v>
      </c>
      <c r="H127" s="22" t="s">
        <v>29</v>
      </c>
      <c r="I127" s="23" t="s">
        <v>230</v>
      </c>
      <c r="J127" s="24">
        <v>911.2</v>
      </c>
      <c r="K127" s="24">
        <v>41.58</v>
      </c>
      <c r="L127" s="24"/>
      <c r="M127" s="24"/>
      <c r="N127" s="24">
        <v>952.78000000000009</v>
      </c>
      <c r="O127" s="20" t="s">
        <v>55</v>
      </c>
    </row>
    <row r="128" spans="1:15" ht="22.5" outlineLevel="2" x14ac:dyDescent="0.25">
      <c r="A128" s="16">
        <v>85</v>
      </c>
      <c r="B128" s="17">
        <v>44792</v>
      </c>
      <c r="C128" s="18" t="s">
        <v>229</v>
      </c>
      <c r="D128" s="19" t="s">
        <v>108</v>
      </c>
      <c r="E128" s="20" t="s">
        <v>164</v>
      </c>
      <c r="F128" s="21">
        <v>44807.197916666664</v>
      </c>
      <c r="G128" s="21" t="s">
        <v>33</v>
      </c>
      <c r="H128" s="22" t="s">
        <v>53</v>
      </c>
      <c r="I128" s="23" t="s">
        <v>231</v>
      </c>
      <c r="J128" s="24">
        <v>577</v>
      </c>
      <c r="K128" s="24">
        <v>32.950000000000003</v>
      </c>
      <c r="L128" s="24"/>
      <c r="M128" s="24"/>
      <c r="N128" s="24">
        <v>609.95000000000005</v>
      </c>
      <c r="O128" s="20" t="s">
        <v>55</v>
      </c>
    </row>
    <row r="129" spans="1:15" outlineLevel="1" x14ac:dyDescent="0.25">
      <c r="A129" s="40"/>
      <c r="B129" s="41"/>
      <c r="C129" s="42" t="s">
        <v>470</v>
      </c>
      <c r="D129" s="34"/>
      <c r="E129" s="35"/>
      <c r="F129" s="36"/>
      <c r="G129" s="36"/>
      <c r="H129" s="37"/>
      <c r="I129" s="38"/>
      <c r="J129" s="39">
        <f>SUBTOTAL(9,J127:J128)</f>
        <v>1488.2</v>
      </c>
      <c r="K129" s="39">
        <f>SUBTOTAL(9,K127:K128)</f>
        <v>74.53</v>
      </c>
      <c r="L129" s="39">
        <f>SUBTOTAL(9,L127:L128)</f>
        <v>0</v>
      </c>
      <c r="M129" s="39">
        <f>SUBTOTAL(9,M127:M128)</f>
        <v>0</v>
      </c>
      <c r="N129" s="39">
        <f>SUBTOTAL(9,N127:N128)</f>
        <v>1562.73</v>
      </c>
      <c r="O129" s="35"/>
    </row>
    <row r="130" spans="1:15" ht="24" outlineLevel="2" x14ac:dyDescent="0.25">
      <c r="A130" s="16">
        <v>82</v>
      </c>
      <c r="B130" s="17">
        <v>44792</v>
      </c>
      <c r="C130" s="18" t="s">
        <v>232</v>
      </c>
      <c r="D130" s="19" t="s">
        <v>113</v>
      </c>
      <c r="E130" s="20" t="s">
        <v>162</v>
      </c>
      <c r="F130" s="21">
        <v>44804.503472222219</v>
      </c>
      <c r="G130" s="21" t="s">
        <v>33</v>
      </c>
      <c r="H130" s="22" t="s">
        <v>29</v>
      </c>
      <c r="I130" s="23" t="s">
        <v>233</v>
      </c>
      <c r="J130" s="24">
        <v>911.2</v>
      </c>
      <c r="K130" s="24">
        <v>41.58</v>
      </c>
      <c r="L130" s="24"/>
      <c r="M130" s="24"/>
      <c r="N130" s="24">
        <v>952.78000000000009</v>
      </c>
      <c r="O130" s="20" t="s">
        <v>55</v>
      </c>
    </row>
    <row r="131" spans="1:15" ht="24" outlineLevel="2" x14ac:dyDescent="0.25">
      <c r="A131" s="16">
        <v>83</v>
      </c>
      <c r="B131" s="17">
        <v>44792</v>
      </c>
      <c r="C131" s="18" t="s">
        <v>232</v>
      </c>
      <c r="D131" s="19" t="s">
        <v>113</v>
      </c>
      <c r="E131" s="20" t="s">
        <v>164</v>
      </c>
      <c r="F131" s="21">
        <v>44807.197916666664</v>
      </c>
      <c r="G131" s="21" t="s">
        <v>33</v>
      </c>
      <c r="H131" s="22" t="s">
        <v>53</v>
      </c>
      <c r="I131" s="23" t="s">
        <v>234</v>
      </c>
      <c r="J131" s="24">
        <v>577</v>
      </c>
      <c r="K131" s="24">
        <v>32.950000000000003</v>
      </c>
      <c r="L131" s="24"/>
      <c r="M131" s="24"/>
      <c r="N131" s="24">
        <v>609.95000000000005</v>
      </c>
      <c r="O131" s="20" t="s">
        <v>55</v>
      </c>
    </row>
    <row r="132" spans="1:15" ht="24" outlineLevel="2" x14ac:dyDescent="0.25">
      <c r="A132" s="16">
        <v>113</v>
      </c>
      <c r="B132" s="17">
        <v>44810</v>
      </c>
      <c r="C132" s="18" t="s">
        <v>232</v>
      </c>
      <c r="D132" s="19" t="s">
        <v>113</v>
      </c>
      <c r="E132" s="20" t="s">
        <v>28</v>
      </c>
      <c r="F132" s="21">
        <v>44818.211805555555</v>
      </c>
      <c r="G132" s="21">
        <v>44821.118055555555</v>
      </c>
      <c r="H132" s="22" t="s">
        <v>29</v>
      </c>
      <c r="I132" s="23" t="s">
        <v>235</v>
      </c>
      <c r="J132" s="24">
        <v>1833.73</v>
      </c>
      <c r="K132" s="24">
        <v>89.81</v>
      </c>
      <c r="L132" s="24"/>
      <c r="M132" s="24"/>
      <c r="N132" s="24">
        <v>1923.54</v>
      </c>
      <c r="O132" s="20" t="s">
        <v>31</v>
      </c>
    </row>
    <row r="133" spans="1:15" outlineLevel="1" x14ac:dyDescent="0.25">
      <c r="A133" s="40"/>
      <c r="B133" s="41"/>
      <c r="C133" s="42" t="s">
        <v>471</v>
      </c>
      <c r="D133" s="34"/>
      <c r="E133" s="35"/>
      <c r="F133" s="36"/>
      <c r="G133" s="36"/>
      <c r="H133" s="37"/>
      <c r="I133" s="38"/>
      <c r="J133" s="39">
        <f>SUBTOTAL(9,J130:J132)</f>
        <v>3321.9300000000003</v>
      </c>
      <c r="K133" s="39">
        <f>SUBTOTAL(9,K130:K132)</f>
        <v>164.34</v>
      </c>
      <c r="L133" s="39">
        <f>SUBTOTAL(9,L130:L132)</f>
        <v>0</v>
      </c>
      <c r="M133" s="39">
        <f>SUBTOTAL(9,M130:M132)</f>
        <v>0</v>
      </c>
      <c r="N133" s="39">
        <f>SUBTOTAL(9,N130:N132)</f>
        <v>3486.27</v>
      </c>
      <c r="O133" s="35"/>
    </row>
    <row r="134" spans="1:15" ht="24" outlineLevel="2" x14ac:dyDescent="0.25">
      <c r="A134" s="16">
        <v>151</v>
      </c>
      <c r="B134" s="17">
        <v>44852</v>
      </c>
      <c r="C134" s="18" t="s">
        <v>236</v>
      </c>
      <c r="D134" s="19" t="s">
        <v>108</v>
      </c>
      <c r="E134" s="20" t="s">
        <v>237</v>
      </c>
      <c r="F134" s="21">
        <v>44881.625</v>
      </c>
      <c r="G134" s="21">
        <v>44886.697916666664</v>
      </c>
      <c r="H134" s="22" t="s">
        <v>29</v>
      </c>
      <c r="I134" s="23" t="s">
        <v>238</v>
      </c>
      <c r="J134" s="24">
        <v>1278.4100000000001</v>
      </c>
      <c r="K134" s="24">
        <v>86.5</v>
      </c>
      <c r="L134" s="24"/>
      <c r="M134" s="24"/>
      <c r="N134" s="24">
        <v>1364.91</v>
      </c>
      <c r="O134" s="20" t="s">
        <v>131</v>
      </c>
    </row>
    <row r="135" spans="1:15" outlineLevel="1" x14ac:dyDescent="0.25">
      <c r="A135" s="40"/>
      <c r="B135" s="41"/>
      <c r="C135" s="42" t="s">
        <v>472</v>
      </c>
      <c r="D135" s="34"/>
      <c r="E135" s="35"/>
      <c r="F135" s="36"/>
      <c r="G135" s="36"/>
      <c r="H135" s="37"/>
      <c r="I135" s="38"/>
      <c r="J135" s="39">
        <f>SUBTOTAL(9,J134:J134)</f>
        <v>1278.4100000000001</v>
      </c>
      <c r="K135" s="39">
        <f>SUBTOTAL(9,K134:K134)</f>
        <v>86.5</v>
      </c>
      <c r="L135" s="39">
        <f>SUBTOTAL(9,L134:L134)</f>
        <v>0</v>
      </c>
      <c r="M135" s="39">
        <f>SUBTOTAL(9,M134:M134)</f>
        <v>0</v>
      </c>
      <c r="N135" s="39">
        <f>SUBTOTAL(9,N134:N134)</f>
        <v>1364.91</v>
      </c>
      <c r="O135" s="35"/>
    </row>
    <row r="136" spans="1:15" ht="22.5" outlineLevel="2" x14ac:dyDescent="0.25">
      <c r="A136" s="16">
        <v>61</v>
      </c>
      <c r="B136" s="17">
        <v>44771</v>
      </c>
      <c r="C136" s="18" t="s">
        <v>239</v>
      </c>
      <c r="D136" s="19" t="s">
        <v>113</v>
      </c>
      <c r="E136" s="20" t="s">
        <v>240</v>
      </c>
      <c r="F136" s="21">
        <v>44777.645833333336</v>
      </c>
      <c r="G136" s="21" t="s">
        <v>33</v>
      </c>
      <c r="H136" s="22" t="s">
        <v>53</v>
      </c>
      <c r="I136" s="23" t="s">
        <v>241</v>
      </c>
      <c r="J136" s="24">
        <v>1631.29</v>
      </c>
      <c r="K136" s="24">
        <v>40.44</v>
      </c>
      <c r="L136" s="24"/>
      <c r="M136" s="24"/>
      <c r="N136" s="24">
        <v>1671.73</v>
      </c>
      <c r="O136" s="20" t="s">
        <v>89</v>
      </c>
    </row>
    <row r="137" spans="1:15" ht="22.5" outlineLevel="2" x14ac:dyDescent="0.25">
      <c r="A137" s="16">
        <v>62</v>
      </c>
      <c r="B137" s="17">
        <v>44771</v>
      </c>
      <c r="C137" s="18" t="s">
        <v>239</v>
      </c>
      <c r="D137" s="19" t="s">
        <v>113</v>
      </c>
      <c r="E137" s="20" t="s">
        <v>242</v>
      </c>
      <c r="F137" s="21">
        <v>44780.607638888891</v>
      </c>
      <c r="G137" s="21" t="s">
        <v>33</v>
      </c>
      <c r="H137" s="22" t="s">
        <v>29</v>
      </c>
      <c r="I137" s="23" t="s">
        <v>243</v>
      </c>
      <c r="J137" s="24">
        <v>1120.75</v>
      </c>
      <c r="K137" s="24">
        <v>34.33</v>
      </c>
      <c r="L137" s="24"/>
      <c r="M137" s="24"/>
      <c r="N137" s="24">
        <v>1155.08</v>
      </c>
      <c r="O137" s="20" t="s">
        <v>89</v>
      </c>
    </row>
    <row r="138" spans="1:15" ht="22.5" outlineLevel="2" x14ac:dyDescent="0.25">
      <c r="A138" s="16">
        <v>87</v>
      </c>
      <c r="B138" s="17">
        <v>44795</v>
      </c>
      <c r="C138" s="18" t="s">
        <v>239</v>
      </c>
      <c r="D138" s="19" t="s">
        <v>113</v>
      </c>
      <c r="E138" s="20" t="s">
        <v>244</v>
      </c>
      <c r="F138" s="21">
        <v>44804.559027777781</v>
      </c>
      <c r="G138" s="21">
        <v>44807.510416666664</v>
      </c>
      <c r="H138" s="22" t="s">
        <v>40</v>
      </c>
      <c r="I138" s="23" t="s">
        <v>245</v>
      </c>
      <c r="J138" s="24">
        <v>4096.5600000000004</v>
      </c>
      <c r="K138" s="24">
        <v>73.17</v>
      </c>
      <c r="L138" s="24"/>
      <c r="M138" s="24"/>
      <c r="N138" s="24">
        <v>4169.7300000000005</v>
      </c>
      <c r="O138" s="20" t="s">
        <v>55</v>
      </c>
    </row>
    <row r="139" spans="1:15" ht="22.5" outlineLevel="2" x14ac:dyDescent="0.25">
      <c r="A139" s="16">
        <v>105</v>
      </c>
      <c r="B139" s="17">
        <v>44797</v>
      </c>
      <c r="C139" s="18" t="s">
        <v>239</v>
      </c>
      <c r="D139" s="19" t="s">
        <v>113</v>
      </c>
      <c r="E139" s="20" t="s">
        <v>123</v>
      </c>
      <c r="F139" s="21">
        <v>44829.423611111109</v>
      </c>
      <c r="G139" s="21" t="s">
        <v>33</v>
      </c>
      <c r="H139" s="22" t="s">
        <v>29</v>
      </c>
      <c r="I139" s="23" t="s">
        <v>246</v>
      </c>
      <c r="J139" s="24">
        <v>299.87</v>
      </c>
      <c r="K139" s="24">
        <v>40.44</v>
      </c>
      <c r="L139" s="24"/>
      <c r="M139" s="24">
        <v>250</v>
      </c>
      <c r="N139" s="24">
        <v>590.30999999999995</v>
      </c>
      <c r="O139" s="20" t="s">
        <v>125</v>
      </c>
    </row>
    <row r="140" spans="1:15" ht="22.5" outlineLevel="2" x14ac:dyDescent="0.25">
      <c r="A140" s="16">
        <v>106</v>
      </c>
      <c r="B140" s="17">
        <v>44797</v>
      </c>
      <c r="C140" s="18" t="s">
        <v>239</v>
      </c>
      <c r="D140" s="19" t="s">
        <v>113</v>
      </c>
      <c r="E140" s="20" t="s">
        <v>196</v>
      </c>
      <c r="F140" s="21">
        <v>44833.6875</v>
      </c>
      <c r="G140" s="21" t="s">
        <v>33</v>
      </c>
      <c r="H140" s="22" t="s">
        <v>29</v>
      </c>
      <c r="I140" s="23" t="s">
        <v>247</v>
      </c>
      <c r="J140" s="24">
        <v>1149.2</v>
      </c>
      <c r="K140" s="24">
        <v>39.93</v>
      </c>
      <c r="L140" s="24"/>
      <c r="M140" s="24"/>
      <c r="N140" s="24">
        <v>1189.1300000000001</v>
      </c>
      <c r="O140" s="20" t="s">
        <v>125</v>
      </c>
    </row>
    <row r="141" spans="1:15" ht="22.5" outlineLevel="2" x14ac:dyDescent="0.25">
      <c r="A141" s="16">
        <v>178</v>
      </c>
      <c r="B141" s="17">
        <v>44893</v>
      </c>
      <c r="C141" s="18" t="s">
        <v>239</v>
      </c>
      <c r="D141" s="19" t="str">
        <f>IFERROR(VLOOKUP(C141,[1]Dados!A:B,2,),"-")</f>
        <v>Conselheiro</v>
      </c>
      <c r="E141" s="20" t="s">
        <v>32</v>
      </c>
      <c r="F141" s="21">
        <v>44904.236111111109</v>
      </c>
      <c r="G141" s="21" t="s">
        <v>33</v>
      </c>
      <c r="H141" s="22" t="s">
        <v>29</v>
      </c>
      <c r="I141" s="23" t="s">
        <v>423</v>
      </c>
      <c r="J141" s="24">
        <v>926.95</v>
      </c>
      <c r="K141" s="24">
        <v>46.57</v>
      </c>
      <c r="L141" s="24"/>
      <c r="M141" s="24"/>
      <c r="N141" s="24">
        <v>973.5200000000001</v>
      </c>
      <c r="O141" s="20" t="s">
        <v>424</v>
      </c>
    </row>
    <row r="142" spans="1:15" ht="22.5" outlineLevel="2" x14ac:dyDescent="0.25">
      <c r="A142" s="16">
        <v>179</v>
      </c>
      <c r="B142" s="17">
        <v>44893</v>
      </c>
      <c r="C142" s="18" t="s">
        <v>239</v>
      </c>
      <c r="D142" s="19" t="str">
        <f>IFERROR(VLOOKUP(C142,[1]Dados!A:B,2,),"-")</f>
        <v>Conselheiro</v>
      </c>
      <c r="E142" s="20" t="s">
        <v>208</v>
      </c>
      <c r="F142" s="21">
        <v>44906.614583333336</v>
      </c>
      <c r="G142" s="21" t="s">
        <v>33</v>
      </c>
      <c r="H142" s="22" t="s">
        <v>60</v>
      </c>
      <c r="I142" s="23" t="s">
        <v>425</v>
      </c>
      <c r="J142" s="24">
        <v>951.88</v>
      </c>
      <c r="K142" s="24">
        <v>38.56</v>
      </c>
      <c r="L142" s="24"/>
      <c r="M142" s="24"/>
      <c r="N142" s="24">
        <v>990.44</v>
      </c>
      <c r="O142" s="20" t="s">
        <v>424</v>
      </c>
    </row>
    <row r="143" spans="1:15" outlineLevel="1" x14ac:dyDescent="0.25">
      <c r="A143" s="40"/>
      <c r="B143" s="41"/>
      <c r="C143" s="42" t="s">
        <v>439</v>
      </c>
      <c r="D143" s="34"/>
      <c r="E143" s="35"/>
      <c r="F143" s="36"/>
      <c r="G143" s="36"/>
      <c r="H143" s="37"/>
      <c r="I143" s="38"/>
      <c r="J143" s="39">
        <f>SUBTOTAL(9,J136:J142)</f>
        <v>10176.5</v>
      </c>
      <c r="K143" s="39">
        <f>SUBTOTAL(9,K136:K142)</f>
        <v>313.44</v>
      </c>
      <c r="L143" s="39">
        <f>SUBTOTAL(9,L136:L142)</f>
        <v>0</v>
      </c>
      <c r="M143" s="39">
        <f>SUBTOTAL(9,M136:M142)</f>
        <v>250</v>
      </c>
      <c r="N143" s="39">
        <f>SUBTOTAL(9,N136:N142)</f>
        <v>10739.94</v>
      </c>
      <c r="O143" s="35"/>
    </row>
    <row r="144" spans="1:15" ht="22.5" outlineLevel="2" x14ac:dyDescent="0.25">
      <c r="A144" s="16">
        <v>164</v>
      </c>
      <c r="B144" s="17">
        <v>44854</v>
      </c>
      <c r="C144" s="18" t="s">
        <v>248</v>
      </c>
      <c r="D144" s="19" t="s">
        <v>108</v>
      </c>
      <c r="E144" s="20" t="s">
        <v>249</v>
      </c>
      <c r="F144" s="21">
        <v>44880.548611111109</v>
      </c>
      <c r="G144" s="21" t="s">
        <v>33</v>
      </c>
      <c r="H144" s="22" t="s">
        <v>29</v>
      </c>
      <c r="I144" s="23" t="s">
        <v>250</v>
      </c>
      <c r="J144" s="24">
        <v>1081.81</v>
      </c>
      <c r="K144" s="24">
        <v>39.93</v>
      </c>
      <c r="L144" s="24"/>
      <c r="M144" s="24"/>
      <c r="N144" s="24">
        <v>1121.74</v>
      </c>
      <c r="O144" s="20" t="s">
        <v>131</v>
      </c>
    </row>
    <row r="145" spans="1:15" ht="22.5" outlineLevel="2" x14ac:dyDescent="0.25">
      <c r="A145" s="16">
        <v>165</v>
      </c>
      <c r="B145" s="17">
        <v>44854</v>
      </c>
      <c r="C145" s="18" t="s">
        <v>248</v>
      </c>
      <c r="D145" s="19" t="s">
        <v>108</v>
      </c>
      <c r="E145" s="20" t="s">
        <v>251</v>
      </c>
      <c r="F145" s="21">
        <v>44884.756944444445</v>
      </c>
      <c r="G145" s="21" t="s">
        <v>33</v>
      </c>
      <c r="H145" s="22" t="s">
        <v>40</v>
      </c>
      <c r="I145" s="23" t="s">
        <v>252</v>
      </c>
      <c r="J145" s="24">
        <v>3279.97</v>
      </c>
      <c r="K145" s="24">
        <v>46.57</v>
      </c>
      <c r="L145" s="24">
        <v>110</v>
      </c>
      <c r="M145" s="24"/>
      <c r="N145" s="24">
        <f>SUM(J145:L145)</f>
        <v>3436.54</v>
      </c>
      <c r="O145" s="20" t="s">
        <v>131</v>
      </c>
    </row>
    <row r="146" spans="1:15" outlineLevel="1" x14ac:dyDescent="0.25">
      <c r="A146" s="40"/>
      <c r="B146" s="41"/>
      <c r="C146" s="42" t="s">
        <v>473</v>
      </c>
      <c r="D146" s="34"/>
      <c r="E146" s="35"/>
      <c r="F146" s="36"/>
      <c r="G146" s="36"/>
      <c r="H146" s="37"/>
      <c r="I146" s="38"/>
      <c r="J146" s="39">
        <f>SUBTOTAL(9,J144:J145)</f>
        <v>4361.78</v>
      </c>
      <c r="K146" s="39">
        <f>SUBTOTAL(9,K144:K145)</f>
        <v>86.5</v>
      </c>
      <c r="L146" s="39">
        <f>SUBTOTAL(9,L144:L145)</f>
        <v>110</v>
      </c>
      <c r="M146" s="39">
        <f>SUBTOTAL(9,M144:M145)</f>
        <v>0</v>
      </c>
      <c r="N146" s="39">
        <f>SUBTOTAL(9,N144:N145)</f>
        <v>4558.28</v>
      </c>
      <c r="O146" s="35"/>
    </row>
    <row r="147" spans="1:15" ht="24" outlineLevel="2" x14ac:dyDescent="0.25">
      <c r="A147" s="16">
        <v>45</v>
      </c>
      <c r="B147" s="17">
        <v>44739</v>
      </c>
      <c r="C147" s="18" t="s">
        <v>253</v>
      </c>
      <c r="D147" s="19" t="s">
        <v>113</v>
      </c>
      <c r="E147" s="20" t="s">
        <v>254</v>
      </c>
      <c r="F147" s="21">
        <v>44754.465277777781</v>
      </c>
      <c r="G147" s="21">
        <v>44759.454861111109</v>
      </c>
      <c r="H147" s="22" t="s">
        <v>53</v>
      </c>
      <c r="I147" s="23" t="s">
        <v>255</v>
      </c>
      <c r="J147" s="24">
        <v>1094</v>
      </c>
      <c r="K147" s="24">
        <v>81.010000000000005</v>
      </c>
      <c r="L147" s="24"/>
      <c r="M147" s="24"/>
      <c r="N147" s="24">
        <v>1175.01</v>
      </c>
      <c r="O147" s="20" t="s">
        <v>122</v>
      </c>
    </row>
    <row r="148" spans="1:15" ht="24" outlineLevel="2" x14ac:dyDescent="0.25">
      <c r="A148" s="16">
        <v>166</v>
      </c>
      <c r="B148" s="17">
        <v>44858</v>
      </c>
      <c r="C148" s="18" t="s">
        <v>253</v>
      </c>
      <c r="D148" s="19" t="s">
        <v>113</v>
      </c>
      <c r="E148" s="20" t="s">
        <v>57</v>
      </c>
      <c r="F148" s="21">
        <v>44867.746527777781</v>
      </c>
      <c r="G148" s="21">
        <v>44870.652777777781</v>
      </c>
      <c r="H148" s="22" t="s">
        <v>38</v>
      </c>
      <c r="I148" s="23" t="s">
        <v>256</v>
      </c>
      <c r="J148" s="24">
        <v>1768.59</v>
      </c>
      <c r="K148" s="24">
        <v>86.5</v>
      </c>
      <c r="L148" s="24"/>
      <c r="M148" s="24"/>
      <c r="N148" s="24">
        <v>1855.09</v>
      </c>
      <c r="O148" s="20" t="s">
        <v>100</v>
      </c>
    </row>
    <row r="149" spans="1:15" outlineLevel="1" x14ac:dyDescent="0.25">
      <c r="A149" s="40"/>
      <c r="B149" s="41"/>
      <c r="C149" s="42" t="s">
        <v>474</v>
      </c>
      <c r="D149" s="34"/>
      <c r="E149" s="35"/>
      <c r="F149" s="36"/>
      <c r="G149" s="36"/>
      <c r="H149" s="37"/>
      <c r="I149" s="38"/>
      <c r="J149" s="39">
        <f>SUBTOTAL(9,J147:J148)</f>
        <v>2862.59</v>
      </c>
      <c r="K149" s="39">
        <f>SUBTOTAL(9,K147:K148)</f>
        <v>167.51</v>
      </c>
      <c r="L149" s="39">
        <f>SUBTOTAL(9,L147:L148)</f>
        <v>0</v>
      </c>
      <c r="M149" s="39">
        <f>SUBTOTAL(9,M147:M148)</f>
        <v>0</v>
      </c>
      <c r="N149" s="39">
        <f>SUBTOTAL(9,N147:N148)</f>
        <v>3030.1</v>
      </c>
      <c r="O149" s="35"/>
    </row>
    <row r="150" spans="1:15" ht="24" outlineLevel="2" x14ac:dyDescent="0.25">
      <c r="A150" s="16">
        <v>43</v>
      </c>
      <c r="B150" s="17">
        <v>44736</v>
      </c>
      <c r="C150" s="18" t="s">
        <v>257</v>
      </c>
      <c r="D150" s="19" t="s">
        <v>108</v>
      </c>
      <c r="E150" s="20" t="s">
        <v>258</v>
      </c>
      <c r="F150" s="21">
        <v>44748.791666666664</v>
      </c>
      <c r="G150" s="21" t="s">
        <v>33</v>
      </c>
      <c r="H150" s="22" t="s">
        <v>40</v>
      </c>
      <c r="I150" s="23" t="s">
        <v>259</v>
      </c>
      <c r="J150" s="24">
        <v>813.73</v>
      </c>
      <c r="K150" s="24">
        <v>35.520000000000003</v>
      </c>
      <c r="L150" s="24"/>
      <c r="M150" s="24"/>
      <c r="N150" s="24">
        <v>849.25</v>
      </c>
      <c r="O150" s="20" t="s">
        <v>140</v>
      </c>
    </row>
    <row r="151" spans="1:15" ht="24" outlineLevel="2" x14ac:dyDescent="0.25">
      <c r="A151" s="16">
        <v>44</v>
      </c>
      <c r="B151" s="17">
        <v>44736</v>
      </c>
      <c r="C151" s="18" t="s">
        <v>257</v>
      </c>
      <c r="D151" s="19" t="s">
        <v>108</v>
      </c>
      <c r="E151" s="20" t="s">
        <v>260</v>
      </c>
      <c r="F151" s="21">
        <v>44750.881944444445</v>
      </c>
      <c r="G151" s="21" t="s">
        <v>33</v>
      </c>
      <c r="H151" s="22" t="s">
        <v>29</v>
      </c>
      <c r="I151" s="23" t="s">
        <v>261</v>
      </c>
      <c r="J151" s="24">
        <v>576.75</v>
      </c>
      <c r="K151" s="24">
        <v>40.44</v>
      </c>
      <c r="L151" s="24"/>
      <c r="M151" s="24"/>
      <c r="N151" s="24">
        <v>617.19000000000005</v>
      </c>
      <c r="O151" s="20" t="s">
        <v>140</v>
      </c>
    </row>
    <row r="152" spans="1:15" outlineLevel="1" x14ac:dyDescent="0.25">
      <c r="A152" s="40"/>
      <c r="B152" s="41"/>
      <c r="C152" s="42" t="s">
        <v>475</v>
      </c>
      <c r="D152" s="34"/>
      <c r="E152" s="35"/>
      <c r="F152" s="36"/>
      <c r="G152" s="36"/>
      <c r="H152" s="37"/>
      <c r="I152" s="38"/>
      <c r="J152" s="39">
        <f>SUBTOTAL(9,J150:J151)</f>
        <v>1390.48</v>
      </c>
      <c r="K152" s="39">
        <f>SUBTOTAL(9,K150:K151)</f>
        <v>75.960000000000008</v>
      </c>
      <c r="L152" s="39">
        <f>SUBTOTAL(9,L150:L151)</f>
        <v>0</v>
      </c>
      <c r="M152" s="39">
        <f>SUBTOTAL(9,M150:M151)</f>
        <v>0</v>
      </c>
      <c r="N152" s="39">
        <f>SUBTOTAL(9,N150:N151)</f>
        <v>1466.44</v>
      </c>
      <c r="O152" s="35"/>
    </row>
    <row r="153" spans="1:15" ht="22.5" outlineLevel="2" x14ac:dyDescent="0.25">
      <c r="A153" s="16">
        <v>52</v>
      </c>
      <c r="B153" s="17">
        <v>44768</v>
      </c>
      <c r="C153" s="18" t="s">
        <v>262</v>
      </c>
      <c r="D153" s="19" t="s">
        <v>108</v>
      </c>
      <c r="E153" s="20" t="s">
        <v>263</v>
      </c>
      <c r="F153" s="21">
        <v>44808.399305555555</v>
      </c>
      <c r="G153" s="21">
        <v>44779.423611111109</v>
      </c>
      <c r="H153" s="22" t="s">
        <v>53</v>
      </c>
      <c r="I153" s="23" t="s">
        <v>264</v>
      </c>
      <c r="J153" s="24">
        <v>1749.71</v>
      </c>
      <c r="K153" s="24">
        <v>81.27</v>
      </c>
      <c r="L153" s="24"/>
      <c r="M153" s="24"/>
      <c r="N153" s="24">
        <v>1830.98</v>
      </c>
      <c r="O153" s="20" t="s">
        <v>265</v>
      </c>
    </row>
    <row r="154" spans="1:15" outlineLevel="1" x14ac:dyDescent="0.25">
      <c r="A154" s="40"/>
      <c r="B154" s="41"/>
      <c r="C154" s="42" t="s">
        <v>476</v>
      </c>
      <c r="D154" s="34"/>
      <c r="E154" s="35"/>
      <c r="F154" s="36"/>
      <c r="G154" s="36"/>
      <c r="H154" s="37"/>
      <c r="I154" s="38"/>
      <c r="J154" s="39">
        <f>SUBTOTAL(9,J153:J153)</f>
        <v>1749.71</v>
      </c>
      <c r="K154" s="39">
        <f>SUBTOTAL(9,K153:K153)</f>
        <v>81.27</v>
      </c>
      <c r="L154" s="39">
        <f>SUBTOTAL(9,L153:L153)</f>
        <v>0</v>
      </c>
      <c r="M154" s="39">
        <f>SUBTOTAL(9,M153:M153)</f>
        <v>0</v>
      </c>
      <c r="N154" s="39">
        <f>SUBTOTAL(9,N153:N153)</f>
        <v>1830.98</v>
      </c>
      <c r="O154" s="35"/>
    </row>
    <row r="155" spans="1:15" ht="22.5" outlineLevel="2" x14ac:dyDescent="0.25">
      <c r="A155" s="16">
        <v>158</v>
      </c>
      <c r="B155" s="17">
        <v>44853</v>
      </c>
      <c r="C155" s="18" t="s">
        <v>266</v>
      </c>
      <c r="D155" s="19" t="s">
        <v>108</v>
      </c>
      <c r="E155" s="20" t="s">
        <v>183</v>
      </c>
      <c r="F155" s="21">
        <v>44881.909722222219</v>
      </c>
      <c r="G155" s="21" t="s">
        <v>33</v>
      </c>
      <c r="H155" s="22" t="s">
        <v>53</v>
      </c>
      <c r="I155" s="23" t="s">
        <v>184</v>
      </c>
      <c r="J155" s="24">
        <v>417</v>
      </c>
      <c r="K155" s="24">
        <v>46.21</v>
      </c>
      <c r="L155" s="24"/>
      <c r="M155" s="24"/>
      <c r="N155" s="24">
        <v>463.21</v>
      </c>
      <c r="O155" s="20" t="s">
        <v>131</v>
      </c>
    </row>
    <row r="156" spans="1:15" ht="22.5" outlineLevel="2" x14ac:dyDescent="0.25">
      <c r="A156" s="16">
        <v>160</v>
      </c>
      <c r="B156" s="17">
        <v>44853</v>
      </c>
      <c r="C156" s="18" t="s">
        <v>266</v>
      </c>
      <c r="D156" s="19" t="s">
        <v>108</v>
      </c>
      <c r="E156" s="20" t="s">
        <v>185</v>
      </c>
      <c r="F156" s="21">
        <v>44884.270833333336</v>
      </c>
      <c r="G156" s="21" t="s">
        <v>33</v>
      </c>
      <c r="H156" s="22" t="s">
        <v>40</v>
      </c>
      <c r="I156" s="23" t="s">
        <v>186</v>
      </c>
      <c r="J156" s="24">
        <v>448.83</v>
      </c>
      <c r="K156" s="24">
        <v>46.57</v>
      </c>
      <c r="L156" s="24"/>
      <c r="M156" s="24"/>
      <c r="N156" s="24">
        <v>495.4</v>
      </c>
      <c r="O156" s="20" t="s">
        <v>131</v>
      </c>
    </row>
    <row r="157" spans="1:15" outlineLevel="1" x14ac:dyDescent="0.25">
      <c r="A157" s="40"/>
      <c r="B157" s="41"/>
      <c r="C157" s="42" t="s">
        <v>477</v>
      </c>
      <c r="D157" s="34"/>
      <c r="E157" s="35"/>
      <c r="F157" s="36"/>
      <c r="G157" s="36"/>
      <c r="H157" s="37"/>
      <c r="I157" s="38"/>
      <c r="J157" s="39">
        <f>SUBTOTAL(9,J155:J156)</f>
        <v>865.82999999999993</v>
      </c>
      <c r="K157" s="39">
        <f>SUBTOTAL(9,K155:K156)</f>
        <v>92.78</v>
      </c>
      <c r="L157" s="39">
        <f>SUBTOTAL(9,L155:L156)</f>
        <v>0</v>
      </c>
      <c r="M157" s="39">
        <f>SUBTOTAL(9,M155:M156)</f>
        <v>0</v>
      </c>
      <c r="N157" s="39">
        <f>SUBTOTAL(9,N155:N156)</f>
        <v>958.6099999999999</v>
      </c>
      <c r="O157" s="35"/>
    </row>
    <row r="158" spans="1:15" ht="22.5" outlineLevel="2" x14ac:dyDescent="0.25">
      <c r="A158" s="16">
        <v>86</v>
      </c>
      <c r="B158" s="17">
        <v>44795</v>
      </c>
      <c r="C158" s="18" t="s">
        <v>267</v>
      </c>
      <c r="D158" s="19" t="s">
        <v>108</v>
      </c>
      <c r="E158" s="20" t="s">
        <v>244</v>
      </c>
      <c r="F158" s="21">
        <v>44804.559027777781</v>
      </c>
      <c r="G158" s="21">
        <v>44807.510416666664</v>
      </c>
      <c r="H158" s="22" t="s">
        <v>40</v>
      </c>
      <c r="I158" s="23" t="s">
        <v>245</v>
      </c>
      <c r="J158" s="24">
        <v>4096.5600000000004</v>
      </c>
      <c r="K158" s="24">
        <v>73.17</v>
      </c>
      <c r="L158" s="24"/>
      <c r="M158" s="24"/>
      <c r="N158" s="24">
        <v>4169.7300000000005</v>
      </c>
      <c r="O158" s="20" t="s">
        <v>55</v>
      </c>
    </row>
    <row r="159" spans="1:15" outlineLevel="1" x14ac:dyDescent="0.25">
      <c r="A159" s="40"/>
      <c r="B159" s="41"/>
      <c r="C159" s="42" t="s">
        <v>478</v>
      </c>
      <c r="D159" s="34"/>
      <c r="E159" s="35"/>
      <c r="F159" s="36"/>
      <c r="G159" s="36"/>
      <c r="H159" s="37"/>
      <c r="I159" s="38"/>
      <c r="J159" s="39">
        <f>SUBTOTAL(9,J158:J158)</f>
        <v>4096.5600000000004</v>
      </c>
      <c r="K159" s="39">
        <f>SUBTOTAL(9,K158:K158)</f>
        <v>73.17</v>
      </c>
      <c r="L159" s="39">
        <f>SUBTOTAL(9,L158:L158)</f>
        <v>0</v>
      </c>
      <c r="M159" s="39">
        <f>SUBTOTAL(9,M158:M158)</f>
        <v>0</v>
      </c>
      <c r="N159" s="39">
        <f>SUBTOTAL(9,N158:N158)</f>
        <v>4169.7300000000005</v>
      </c>
      <c r="O159" s="35"/>
    </row>
    <row r="160" spans="1:15" ht="24" outlineLevel="2" x14ac:dyDescent="0.25">
      <c r="A160" s="16">
        <v>134</v>
      </c>
      <c r="B160" s="17">
        <v>44833</v>
      </c>
      <c r="C160" s="18" t="s">
        <v>268</v>
      </c>
      <c r="D160" s="19" t="s">
        <v>113</v>
      </c>
      <c r="E160" s="20" t="s">
        <v>32</v>
      </c>
      <c r="F160" s="21">
        <v>44851.729166666664</v>
      </c>
      <c r="G160" s="21" t="s">
        <v>33</v>
      </c>
      <c r="H160" s="22" t="s">
        <v>40</v>
      </c>
      <c r="I160" s="23" t="s">
        <v>269</v>
      </c>
      <c r="J160" s="24">
        <v>1257.2</v>
      </c>
      <c r="K160" s="24">
        <v>46.57</v>
      </c>
      <c r="L160" s="24"/>
      <c r="M160" s="24"/>
      <c r="N160" s="24">
        <v>1303.77</v>
      </c>
      <c r="O160" s="20" t="s">
        <v>84</v>
      </c>
    </row>
    <row r="161" spans="1:15" ht="24" outlineLevel="2" x14ac:dyDescent="0.25">
      <c r="A161" s="16">
        <v>135</v>
      </c>
      <c r="B161" s="17">
        <v>44833</v>
      </c>
      <c r="C161" s="18" t="s">
        <v>268</v>
      </c>
      <c r="D161" s="19" t="s">
        <v>113</v>
      </c>
      <c r="E161" s="20" t="s">
        <v>180</v>
      </c>
      <c r="F161" s="21">
        <v>44854.347222222219</v>
      </c>
      <c r="G161" s="21" t="s">
        <v>33</v>
      </c>
      <c r="H161" s="22" t="s">
        <v>53</v>
      </c>
      <c r="I161" s="23" t="s">
        <v>270</v>
      </c>
      <c r="J161" s="24">
        <v>1111.27</v>
      </c>
      <c r="K161" s="24">
        <v>38.56</v>
      </c>
      <c r="L161" s="24"/>
      <c r="M161" s="24"/>
      <c r="N161" s="24">
        <v>1149.83</v>
      </c>
      <c r="O161" s="20" t="s">
        <v>84</v>
      </c>
    </row>
    <row r="162" spans="1:15" outlineLevel="1" x14ac:dyDescent="0.25">
      <c r="A162" s="40"/>
      <c r="B162" s="41"/>
      <c r="C162" s="42" t="s">
        <v>479</v>
      </c>
      <c r="D162" s="34"/>
      <c r="E162" s="35"/>
      <c r="F162" s="36"/>
      <c r="G162" s="36"/>
      <c r="H162" s="37"/>
      <c r="I162" s="38"/>
      <c r="J162" s="39">
        <f>SUBTOTAL(9,J160:J161)</f>
        <v>2368.4700000000003</v>
      </c>
      <c r="K162" s="39">
        <f>SUBTOTAL(9,K160:K161)</f>
        <v>85.13</v>
      </c>
      <c r="L162" s="39">
        <f>SUBTOTAL(9,L160:L161)</f>
        <v>0</v>
      </c>
      <c r="M162" s="39">
        <f>SUBTOTAL(9,M160:M161)</f>
        <v>0</v>
      </c>
      <c r="N162" s="39">
        <f>SUBTOTAL(9,N160:N161)</f>
        <v>2453.6</v>
      </c>
      <c r="O162" s="35"/>
    </row>
    <row r="163" spans="1:15" ht="22.5" outlineLevel="2" x14ac:dyDescent="0.25">
      <c r="A163" s="16">
        <v>156</v>
      </c>
      <c r="B163" s="17">
        <v>44853</v>
      </c>
      <c r="C163" s="18" t="s">
        <v>271</v>
      </c>
      <c r="D163" s="19" t="s">
        <v>108</v>
      </c>
      <c r="E163" s="20" t="s">
        <v>272</v>
      </c>
      <c r="F163" s="21">
        <v>44883.336805555555</v>
      </c>
      <c r="G163" s="21" t="s">
        <v>33</v>
      </c>
      <c r="H163" s="22" t="s">
        <v>29</v>
      </c>
      <c r="I163" s="23" t="s">
        <v>273</v>
      </c>
      <c r="J163" s="24">
        <v>615.88</v>
      </c>
      <c r="K163" s="24">
        <v>39.93</v>
      </c>
      <c r="L163" s="24"/>
      <c r="M163" s="24"/>
      <c r="N163" s="24">
        <v>655.81</v>
      </c>
      <c r="O163" s="20" t="s">
        <v>131</v>
      </c>
    </row>
    <row r="164" spans="1:15" ht="22.5" outlineLevel="2" x14ac:dyDescent="0.25">
      <c r="A164" s="25">
        <v>157</v>
      </c>
      <c r="B164" s="26">
        <v>44853</v>
      </c>
      <c r="C164" s="27" t="s">
        <v>271</v>
      </c>
      <c r="D164" s="28" t="s">
        <v>108</v>
      </c>
      <c r="E164" s="29" t="s">
        <v>274</v>
      </c>
      <c r="F164" s="30">
        <v>44884.486111111109</v>
      </c>
      <c r="G164" s="30" t="s">
        <v>33</v>
      </c>
      <c r="H164" s="31" t="s">
        <v>40</v>
      </c>
      <c r="I164" s="32" t="s">
        <v>275</v>
      </c>
      <c r="J164" s="33">
        <v>466</v>
      </c>
      <c r="K164" s="33">
        <v>46.57</v>
      </c>
      <c r="L164" s="33"/>
      <c r="M164" s="33"/>
      <c r="N164" s="33">
        <v>512.57000000000005</v>
      </c>
      <c r="O164" s="29" t="s">
        <v>131</v>
      </c>
    </row>
    <row r="165" spans="1:15" outlineLevel="1" x14ac:dyDescent="0.25">
      <c r="A165" s="40"/>
      <c r="B165" s="41"/>
      <c r="C165" s="42" t="s">
        <v>480</v>
      </c>
      <c r="D165" s="34"/>
      <c r="E165" s="35"/>
      <c r="F165" s="36"/>
      <c r="G165" s="36"/>
      <c r="H165" s="37"/>
      <c r="I165" s="38"/>
      <c r="J165" s="39">
        <f>SUBTOTAL(9,J163:J164)</f>
        <v>1081.8800000000001</v>
      </c>
      <c r="K165" s="39">
        <f>SUBTOTAL(9,K163:K164)</f>
        <v>86.5</v>
      </c>
      <c r="L165" s="39">
        <f>SUBTOTAL(9,L163:L164)</f>
        <v>0</v>
      </c>
      <c r="M165" s="39">
        <f>SUBTOTAL(9,M163:M164)</f>
        <v>0</v>
      </c>
      <c r="N165" s="39">
        <f>SUBTOTAL(9,N163:N164)</f>
        <v>1168.3800000000001</v>
      </c>
      <c r="O165" s="35"/>
    </row>
    <row r="166" spans="1:15" ht="24" outlineLevel="2" x14ac:dyDescent="0.25">
      <c r="A166" s="16">
        <v>37</v>
      </c>
      <c r="B166" s="17">
        <v>44732</v>
      </c>
      <c r="C166" s="18" t="s">
        <v>276</v>
      </c>
      <c r="D166" s="19" t="s">
        <v>108</v>
      </c>
      <c r="E166" s="20" t="s">
        <v>258</v>
      </c>
      <c r="F166" s="21">
        <v>44749.767361111109</v>
      </c>
      <c r="G166" s="21" t="s">
        <v>33</v>
      </c>
      <c r="H166" s="22" t="s">
        <v>29</v>
      </c>
      <c r="I166" s="23" t="s">
        <v>277</v>
      </c>
      <c r="J166" s="24">
        <v>505.35</v>
      </c>
      <c r="K166" s="24">
        <v>35.520000000000003</v>
      </c>
      <c r="L166" s="24"/>
      <c r="M166" s="24"/>
      <c r="N166" s="24">
        <v>540.87</v>
      </c>
      <c r="O166" s="20" t="s">
        <v>140</v>
      </c>
    </row>
    <row r="167" spans="1:15" ht="24" outlineLevel="2" x14ac:dyDescent="0.25">
      <c r="A167" s="16">
        <v>38</v>
      </c>
      <c r="B167" s="17">
        <v>44732</v>
      </c>
      <c r="C167" s="18" t="s">
        <v>276</v>
      </c>
      <c r="D167" s="19" t="s">
        <v>108</v>
      </c>
      <c r="E167" s="20" t="s">
        <v>260</v>
      </c>
      <c r="F167" s="21">
        <v>44752.864583333336</v>
      </c>
      <c r="G167" s="21" t="s">
        <v>33</v>
      </c>
      <c r="H167" s="22" t="s">
        <v>40</v>
      </c>
      <c r="I167" s="23" t="s">
        <v>278</v>
      </c>
      <c r="J167" s="24">
        <v>503.4</v>
      </c>
      <c r="K167" s="24">
        <v>40.44</v>
      </c>
      <c r="L167" s="24"/>
      <c r="M167" s="24"/>
      <c r="N167" s="24">
        <v>543.83999999999992</v>
      </c>
      <c r="O167" s="20" t="s">
        <v>140</v>
      </c>
    </row>
    <row r="168" spans="1:15" outlineLevel="1" x14ac:dyDescent="0.25">
      <c r="A168" s="40"/>
      <c r="B168" s="41"/>
      <c r="C168" s="42" t="s">
        <v>481</v>
      </c>
      <c r="D168" s="34"/>
      <c r="E168" s="35"/>
      <c r="F168" s="36"/>
      <c r="G168" s="36"/>
      <c r="H168" s="37"/>
      <c r="I168" s="38"/>
      <c r="J168" s="39">
        <f>SUBTOTAL(9,J166:J167)</f>
        <v>1008.75</v>
      </c>
      <c r="K168" s="39">
        <f>SUBTOTAL(9,K166:K167)</f>
        <v>75.960000000000008</v>
      </c>
      <c r="L168" s="39">
        <f>SUBTOTAL(9,L166:L167)</f>
        <v>0</v>
      </c>
      <c r="M168" s="39">
        <f>SUBTOTAL(9,M166:M167)</f>
        <v>0</v>
      </c>
      <c r="N168" s="39">
        <f>SUBTOTAL(9,N166:N167)</f>
        <v>1084.71</v>
      </c>
      <c r="O168" s="35"/>
    </row>
    <row r="169" spans="1:15" ht="33.75" outlineLevel="2" x14ac:dyDescent="0.25">
      <c r="A169" s="16">
        <v>3</v>
      </c>
      <c r="B169" s="17">
        <v>44610</v>
      </c>
      <c r="C169" s="18" t="s">
        <v>279</v>
      </c>
      <c r="D169" s="19" t="str">
        <f>IFERROR(VLOOKUP(C169,[1]Dados!A:B,2,),"-")</f>
        <v>Conselheiro</v>
      </c>
      <c r="E169" s="20" t="s">
        <v>280</v>
      </c>
      <c r="F169" s="21">
        <v>44613.25</v>
      </c>
      <c r="G169" s="21" t="s">
        <v>33</v>
      </c>
      <c r="H169" s="22" t="s">
        <v>53</v>
      </c>
      <c r="I169" s="23" t="s">
        <v>281</v>
      </c>
      <c r="J169" s="24">
        <v>1924.14</v>
      </c>
      <c r="K169" s="24">
        <v>32.950000000000003</v>
      </c>
      <c r="L169" s="24"/>
      <c r="M169" s="24"/>
      <c r="N169" s="24">
        <v>1957.0900000000001</v>
      </c>
      <c r="O169" s="20" t="s">
        <v>282</v>
      </c>
    </row>
    <row r="170" spans="1:15" ht="33.75" outlineLevel="2" x14ac:dyDescent="0.25">
      <c r="A170" s="16">
        <v>4</v>
      </c>
      <c r="B170" s="17">
        <v>44610</v>
      </c>
      <c r="C170" s="18" t="s">
        <v>279</v>
      </c>
      <c r="D170" s="19" t="str">
        <f>IFERROR(VLOOKUP(C170,[1]Dados!A:B,2,),"-")</f>
        <v>Conselheiro</v>
      </c>
      <c r="E170" s="20" t="s">
        <v>283</v>
      </c>
      <c r="F170" s="21">
        <v>44614.267361111109</v>
      </c>
      <c r="G170" s="21" t="s">
        <v>33</v>
      </c>
      <c r="H170" s="22" t="s">
        <v>40</v>
      </c>
      <c r="I170" s="23" t="s">
        <v>284</v>
      </c>
      <c r="J170" s="24">
        <v>2294.96</v>
      </c>
      <c r="K170" s="24">
        <v>41.58</v>
      </c>
      <c r="L170" s="24"/>
      <c r="M170" s="24"/>
      <c r="N170" s="24">
        <v>2336.54</v>
      </c>
      <c r="O170" s="20" t="s">
        <v>282</v>
      </c>
    </row>
    <row r="171" spans="1:15" ht="22.5" outlineLevel="2" x14ac:dyDescent="0.25">
      <c r="A171" s="25">
        <v>7</v>
      </c>
      <c r="B171" s="26">
        <v>44628</v>
      </c>
      <c r="C171" s="27" t="s">
        <v>279</v>
      </c>
      <c r="D171" s="28" t="str">
        <f>IFERROR(VLOOKUP(C171,[1]Dados!A:B,2,),"-")</f>
        <v>Conselheiro</v>
      </c>
      <c r="E171" s="29" t="s">
        <v>280</v>
      </c>
      <c r="F171" s="30">
        <v>44630.458333333336</v>
      </c>
      <c r="G171" s="30" t="s">
        <v>33</v>
      </c>
      <c r="H171" s="31" t="s">
        <v>40</v>
      </c>
      <c r="I171" s="32" t="s">
        <v>285</v>
      </c>
      <c r="J171" s="33">
        <v>1896.29</v>
      </c>
      <c r="K171" s="33">
        <v>32.950000000000003</v>
      </c>
      <c r="L171" s="33"/>
      <c r="M171" s="33"/>
      <c r="N171" s="33">
        <v>1929.24</v>
      </c>
      <c r="O171" s="29" t="s">
        <v>286</v>
      </c>
    </row>
    <row r="172" spans="1:15" ht="22.5" outlineLevel="2" x14ac:dyDescent="0.25">
      <c r="A172" s="16">
        <v>8</v>
      </c>
      <c r="B172" s="17">
        <v>44628</v>
      </c>
      <c r="C172" s="18" t="s">
        <v>279</v>
      </c>
      <c r="D172" s="19" t="str">
        <f>IFERROR(VLOOKUP(C172,[1]Dados!A:B,2,),"-")</f>
        <v>Conselheiro</v>
      </c>
      <c r="E172" s="20" t="s">
        <v>283</v>
      </c>
      <c r="F172" s="21">
        <v>44631.711805555555</v>
      </c>
      <c r="G172" s="21" t="s">
        <v>33</v>
      </c>
      <c r="H172" s="22" t="s">
        <v>53</v>
      </c>
      <c r="I172" s="23" t="s">
        <v>287</v>
      </c>
      <c r="J172" s="24">
        <v>3427.14</v>
      </c>
      <c r="K172" s="24">
        <v>41.58</v>
      </c>
      <c r="L172" s="24"/>
      <c r="M172" s="24"/>
      <c r="N172" s="24">
        <v>3468.72</v>
      </c>
      <c r="O172" s="20" t="s">
        <v>286</v>
      </c>
    </row>
    <row r="173" spans="1:15" ht="22.5" outlineLevel="2" x14ac:dyDescent="0.25">
      <c r="A173" s="16">
        <v>15</v>
      </c>
      <c r="B173" s="17">
        <v>44651</v>
      </c>
      <c r="C173" s="18" t="s">
        <v>279</v>
      </c>
      <c r="D173" s="19" t="str">
        <f>IFERROR(VLOOKUP(C173,[1]Dados!A:B,2,),"-")</f>
        <v>Conselheiro</v>
      </c>
      <c r="E173" s="20" t="s">
        <v>288</v>
      </c>
      <c r="F173" s="21">
        <v>44675.868055555555</v>
      </c>
      <c r="G173" s="21">
        <v>44676.989583333336</v>
      </c>
      <c r="H173" s="22" t="s">
        <v>75</v>
      </c>
      <c r="I173" s="23" t="s">
        <v>289</v>
      </c>
      <c r="J173" s="24">
        <v>1164</v>
      </c>
      <c r="K173" s="24">
        <v>74.53</v>
      </c>
      <c r="L173" s="24"/>
      <c r="M173" s="24"/>
      <c r="N173" s="24">
        <v>1238.53</v>
      </c>
      <c r="O173" s="20" t="s">
        <v>290</v>
      </c>
    </row>
    <row r="174" spans="1:15" ht="22.5" outlineLevel="2" x14ac:dyDescent="0.25">
      <c r="A174" s="16">
        <v>16</v>
      </c>
      <c r="B174" s="17">
        <v>44651</v>
      </c>
      <c r="C174" s="18" t="s">
        <v>279</v>
      </c>
      <c r="D174" s="19" t="str">
        <f>IFERROR(VLOOKUP(C174,[1]Dados!A:B,2,),"-")</f>
        <v>Conselheiro</v>
      </c>
      <c r="E174" s="20" t="s">
        <v>280</v>
      </c>
      <c r="F174" s="21">
        <v>44704.197916666664</v>
      </c>
      <c r="G174" s="21" t="s">
        <v>33</v>
      </c>
      <c r="H174" s="22" t="s">
        <v>291</v>
      </c>
      <c r="I174" s="23" t="s">
        <v>292</v>
      </c>
      <c r="J174" s="24">
        <v>559.86</v>
      </c>
      <c r="K174" s="24">
        <v>32.950000000000003</v>
      </c>
      <c r="L174" s="24"/>
      <c r="M174" s="24"/>
      <c r="N174" s="24">
        <v>592.81000000000006</v>
      </c>
      <c r="O174" s="20" t="s">
        <v>293</v>
      </c>
    </row>
    <row r="175" spans="1:15" ht="22.5" outlineLevel="2" x14ac:dyDescent="0.25">
      <c r="A175" s="16">
        <v>17</v>
      </c>
      <c r="B175" s="17">
        <v>44651</v>
      </c>
      <c r="C175" s="18" t="s">
        <v>279</v>
      </c>
      <c r="D175" s="19" t="str">
        <f>IFERROR(VLOOKUP(C175,[1]Dados!A:B,2,),"-")</f>
        <v>Conselheiro</v>
      </c>
      <c r="E175" s="20" t="s">
        <v>283</v>
      </c>
      <c r="F175" s="21">
        <v>44705.309027777781</v>
      </c>
      <c r="G175" s="21" t="s">
        <v>33</v>
      </c>
      <c r="H175" s="22" t="s">
        <v>40</v>
      </c>
      <c r="I175" s="23" t="s">
        <v>294</v>
      </c>
      <c r="J175" s="24">
        <v>901.47</v>
      </c>
      <c r="K175" s="24">
        <v>41.58</v>
      </c>
      <c r="L175" s="24"/>
      <c r="M175" s="24"/>
      <c r="N175" s="24">
        <v>943.05000000000007</v>
      </c>
      <c r="O175" s="20" t="s">
        <v>293</v>
      </c>
    </row>
    <row r="176" spans="1:15" ht="22.5" outlineLevel="2" x14ac:dyDescent="0.25">
      <c r="A176" s="25">
        <v>66</v>
      </c>
      <c r="B176" s="26">
        <v>44777</v>
      </c>
      <c r="C176" s="27" t="s">
        <v>279</v>
      </c>
      <c r="D176" s="28" t="s">
        <v>113</v>
      </c>
      <c r="E176" s="29" t="s">
        <v>280</v>
      </c>
      <c r="F176" s="30">
        <v>44787.458333333336</v>
      </c>
      <c r="G176" s="30" t="s">
        <v>33</v>
      </c>
      <c r="H176" s="31" t="s">
        <v>53</v>
      </c>
      <c r="I176" s="32" t="s">
        <v>295</v>
      </c>
      <c r="J176" s="33">
        <v>922.71</v>
      </c>
      <c r="K176" s="33">
        <v>32.950000000000003</v>
      </c>
      <c r="L176" s="33"/>
      <c r="M176" s="33"/>
      <c r="N176" s="33">
        <v>955.66000000000008</v>
      </c>
      <c r="O176" s="29" t="s">
        <v>296</v>
      </c>
    </row>
    <row r="177" spans="1:15" ht="22.5" outlineLevel="2" x14ac:dyDescent="0.25">
      <c r="A177" s="16">
        <v>67</v>
      </c>
      <c r="B177" s="17">
        <v>44777</v>
      </c>
      <c r="C177" s="18" t="s">
        <v>279</v>
      </c>
      <c r="D177" s="19" t="s">
        <v>113</v>
      </c>
      <c r="E177" s="20" t="s">
        <v>297</v>
      </c>
      <c r="F177" s="21">
        <v>44789.541666666664</v>
      </c>
      <c r="G177" s="21">
        <v>44792.454861111109</v>
      </c>
      <c r="H177" s="22" t="s">
        <v>40</v>
      </c>
      <c r="I177" s="23" t="s">
        <v>298</v>
      </c>
      <c r="J177" s="24">
        <v>3872.32</v>
      </c>
      <c r="K177" s="24">
        <v>75.91</v>
      </c>
      <c r="L177" s="24"/>
      <c r="M177" s="24"/>
      <c r="N177" s="24">
        <v>3948.23</v>
      </c>
      <c r="O177" s="20" t="s">
        <v>46</v>
      </c>
    </row>
    <row r="178" spans="1:15" ht="22.5" outlineLevel="2" x14ac:dyDescent="0.25">
      <c r="A178" s="16">
        <v>119</v>
      </c>
      <c r="B178" s="17">
        <v>44818</v>
      </c>
      <c r="C178" s="18" t="s">
        <v>279</v>
      </c>
      <c r="D178" s="19" t="s">
        <v>113</v>
      </c>
      <c r="E178" s="20" t="s">
        <v>283</v>
      </c>
      <c r="F178" s="21">
        <v>44830.190972222219</v>
      </c>
      <c r="G178" s="21">
        <v>44830.979166666664</v>
      </c>
      <c r="H178" s="22" t="s">
        <v>53</v>
      </c>
      <c r="I178" s="23" t="s">
        <v>299</v>
      </c>
      <c r="J178" s="24">
        <v>2424</v>
      </c>
      <c r="K178" s="24">
        <v>74.53</v>
      </c>
      <c r="L178" s="24"/>
      <c r="M178" s="24"/>
      <c r="N178" s="24">
        <v>2498.5300000000002</v>
      </c>
      <c r="O178" s="20" t="s">
        <v>300</v>
      </c>
    </row>
    <row r="179" spans="1:15" ht="22.5" outlineLevel="2" x14ac:dyDescent="0.25">
      <c r="A179" s="16">
        <v>138</v>
      </c>
      <c r="B179" s="17">
        <v>44840</v>
      </c>
      <c r="C179" s="18" t="s">
        <v>279</v>
      </c>
      <c r="D179" s="19" t="s">
        <v>113</v>
      </c>
      <c r="E179" s="20" t="s">
        <v>288</v>
      </c>
      <c r="F179" s="21">
        <v>44850.635416666664</v>
      </c>
      <c r="G179" s="21">
        <v>44851.979166666664</v>
      </c>
      <c r="H179" s="22" t="s">
        <v>53</v>
      </c>
      <c r="I179" s="23" t="s">
        <v>301</v>
      </c>
      <c r="J179" s="24">
        <v>2238.2600000000002</v>
      </c>
      <c r="K179" s="24">
        <v>79.52</v>
      </c>
      <c r="L179" s="24"/>
      <c r="M179" s="24"/>
      <c r="N179" s="24">
        <v>2317.7800000000002</v>
      </c>
      <c r="O179" s="20" t="s">
        <v>302</v>
      </c>
    </row>
    <row r="180" spans="1:15" ht="33.75" outlineLevel="2" x14ac:dyDescent="0.25">
      <c r="A180" s="16">
        <v>162</v>
      </c>
      <c r="B180" s="17">
        <v>44853</v>
      </c>
      <c r="C180" s="18" t="s">
        <v>279</v>
      </c>
      <c r="D180" s="19" t="s">
        <v>113</v>
      </c>
      <c r="E180" s="20" t="s">
        <v>303</v>
      </c>
      <c r="F180" s="21">
        <v>44885.746527777781</v>
      </c>
      <c r="G180" s="21">
        <v>44886.746527777781</v>
      </c>
      <c r="H180" s="22" t="s">
        <v>40</v>
      </c>
      <c r="I180" s="23" t="s">
        <v>304</v>
      </c>
      <c r="J180" s="24">
        <v>1371.15</v>
      </c>
      <c r="K180" s="24">
        <v>79.52</v>
      </c>
      <c r="L180" s="24"/>
      <c r="M180" s="24"/>
      <c r="N180" s="24">
        <v>1450.67</v>
      </c>
      <c r="O180" s="20" t="s">
        <v>305</v>
      </c>
    </row>
    <row r="181" spans="1:15" ht="22.5" outlineLevel="2" x14ac:dyDescent="0.25">
      <c r="A181" s="25">
        <v>163</v>
      </c>
      <c r="B181" s="26">
        <v>44853</v>
      </c>
      <c r="C181" s="27" t="s">
        <v>279</v>
      </c>
      <c r="D181" s="28" t="s">
        <v>113</v>
      </c>
      <c r="E181" s="29" t="s">
        <v>306</v>
      </c>
      <c r="F181" s="30">
        <v>44888.392361111109</v>
      </c>
      <c r="G181" s="30" t="s">
        <v>33</v>
      </c>
      <c r="H181" s="31" t="s">
        <v>40</v>
      </c>
      <c r="I181" s="32" t="s">
        <v>307</v>
      </c>
      <c r="J181" s="33">
        <v>559.36</v>
      </c>
      <c r="K181" s="33">
        <v>38.56</v>
      </c>
      <c r="L181" s="33"/>
      <c r="M181" s="33"/>
      <c r="N181" s="33">
        <v>597.92000000000007</v>
      </c>
      <c r="O181" s="29" t="s">
        <v>308</v>
      </c>
    </row>
    <row r="182" spans="1:15" outlineLevel="1" x14ac:dyDescent="0.25">
      <c r="A182" s="40"/>
      <c r="B182" s="41"/>
      <c r="C182" s="42" t="s">
        <v>482</v>
      </c>
      <c r="D182" s="34"/>
      <c r="E182" s="35"/>
      <c r="F182" s="36"/>
      <c r="G182" s="36"/>
      <c r="H182" s="37"/>
      <c r="I182" s="38"/>
      <c r="J182" s="39">
        <f>SUBTOTAL(9,J169:J181)</f>
        <v>23555.660000000003</v>
      </c>
      <c r="K182" s="39">
        <f>SUBTOTAL(9,K169:K181)</f>
        <v>679.1099999999999</v>
      </c>
      <c r="L182" s="39">
        <f>SUBTOTAL(9,L169:L181)</f>
        <v>0</v>
      </c>
      <c r="M182" s="39">
        <f>SUBTOTAL(9,M169:M181)</f>
        <v>0</v>
      </c>
      <c r="N182" s="39">
        <f>SUBTOTAL(9,N169:N181)</f>
        <v>24234.769999999997</v>
      </c>
      <c r="O182" s="35"/>
    </row>
    <row r="183" spans="1:15" ht="22.5" outlineLevel="2" x14ac:dyDescent="0.25">
      <c r="A183" s="16">
        <v>127</v>
      </c>
      <c r="B183" s="17">
        <v>44831</v>
      </c>
      <c r="C183" s="18" t="s">
        <v>309</v>
      </c>
      <c r="D183" s="19" t="s">
        <v>108</v>
      </c>
      <c r="E183" s="20" t="s">
        <v>180</v>
      </c>
      <c r="F183" s="21">
        <v>44839.277777777781</v>
      </c>
      <c r="G183" s="21" t="s">
        <v>33</v>
      </c>
      <c r="H183" s="22" t="s">
        <v>40</v>
      </c>
      <c r="I183" s="23" t="s">
        <v>310</v>
      </c>
      <c r="J183" s="24">
        <v>2476.5100000000002</v>
      </c>
      <c r="K183" s="24">
        <v>38.56</v>
      </c>
      <c r="L183" s="24"/>
      <c r="M183" s="24"/>
      <c r="N183" s="24">
        <v>2515.0700000000002</v>
      </c>
      <c r="O183" s="20" t="s">
        <v>154</v>
      </c>
    </row>
    <row r="184" spans="1:15" ht="22.5" outlineLevel="2" x14ac:dyDescent="0.25">
      <c r="A184" s="16">
        <v>128</v>
      </c>
      <c r="B184" s="17">
        <v>44831</v>
      </c>
      <c r="C184" s="18" t="s">
        <v>309</v>
      </c>
      <c r="D184" s="19" t="s">
        <v>108</v>
      </c>
      <c r="E184" s="20" t="s">
        <v>311</v>
      </c>
      <c r="F184" s="21">
        <v>44842.572916666664</v>
      </c>
      <c r="G184" s="21" t="s">
        <v>33</v>
      </c>
      <c r="H184" s="22" t="s">
        <v>29</v>
      </c>
      <c r="I184" s="23" t="s">
        <v>312</v>
      </c>
      <c r="J184" s="24">
        <v>1350.81</v>
      </c>
      <c r="K184" s="24">
        <v>46.57</v>
      </c>
      <c r="L184" s="24"/>
      <c r="M184" s="24"/>
      <c r="N184" s="24">
        <v>1397.3799999999999</v>
      </c>
      <c r="O184" s="20" t="s">
        <v>154</v>
      </c>
    </row>
    <row r="185" spans="1:15" outlineLevel="1" x14ac:dyDescent="0.25">
      <c r="A185" s="40"/>
      <c r="B185" s="41"/>
      <c r="C185" s="42" t="s">
        <v>483</v>
      </c>
      <c r="D185" s="34"/>
      <c r="E185" s="35"/>
      <c r="F185" s="36"/>
      <c r="G185" s="36"/>
      <c r="H185" s="37"/>
      <c r="I185" s="38"/>
      <c r="J185" s="39">
        <f>SUBTOTAL(9,J183:J184)</f>
        <v>3827.32</v>
      </c>
      <c r="K185" s="39">
        <f>SUBTOTAL(9,K183:K184)</f>
        <v>85.13</v>
      </c>
      <c r="L185" s="39">
        <f>SUBTOTAL(9,L183:L184)</f>
        <v>0</v>
      </c>
      <c r="M185" s="39">
        <f>SUBTOTAL(9,M183:M184)</f>
        <v>0</v>
      </c>
      <c r="N185" s="39">
        <f>SUBTOTAL(9,N183:N184)</f>
        <v>3912.45</v>
      </c>
      <c r="O185" s="35"/>
    </row>
    <row r="186" spans="1:15" ht="22.5" outlineLevel="2" x14ac:dyDescent="0.25">
      <c r="A186" s="16">
        <v>14</v>
      </c>
      <c r="B186" s="17">
        <v>44645</v>
      </c>
      <c r="C186" s="18" t="s">
        <v>313</v>
      </c>
      <c r="D186" s="19" t="str">
        <f>IFERROR(VLOOKUP(C186,[1]Dados!A:B,2,),"-")</f>
        <v>Conselheiro</v>
      </c>
      <c r="E186" s="20" t="s">
        <v>314</v>
      </c>
      <c r="F186" s="21">
        <v>44658.430555555555</v>
      </c>
      <c r="G186" s="21">
        <v>44660.798611111109</v>
      </c>
      <c r="H186" s="22" t="s">
        <v>53</v>
      </c>
      <c r="I186" s="23" t="s">
        <v>315</v>
      </c>
      <c r="J186" s="24">
        <v>4192.57</v>
      </c>
      <c r="K186" s="24">
        <v>67.28</v>
      </c>
      <c r="L186" s="24"/>
      <c r="M186" s="24"/>
      <c r="N186" s="24">
        <v>4259.8499999999995</v>
      </c>
      <c r="O186" s="20" t="s">
        <v>316</v>
      </c>
    </row>
    <row r="187" spans="1:15" ht="22.5" outlineLevel="2" x14ac:dyDescent="0.25">
      <c r="A187" s="16">
        <v>49</v>
      </c>
      <c r="B187" s="17">
        <v>44758</v>
      </c>
      <c r="C187" s="18" t="s">
        <v>313</v>
      </c>
      <c r="D187" s="19" t="s">
        <v>113</v>
      </c>
      <c r="E187" s="20" t="s">
        <v>317</v>
      </c>
      <c r="F187" s="21">
        <v>44760.381944444445</v>
      </c>
      <c r="G187" s="21" t="s">
        <v>33</v>
      </c>
      <c r="H187" s="22" t="s">
        <v>60</v>
      </c>
      <c r="I187" s="23" t="s">
        <v>318</v>
      </c>
      <c r="J187" s="24">
        <v>1449.53</v>
      </c>
      <c r="K187" s="24">
        <v>41.58</v>
      </c>
      <c r="L187" s="24"/>
      <c r="M187" s="24"/>
      <c r="N187" s="24">
        <v>1491.11</v>
      </c>
      <c r="O187" s="20" t="s">
        <v>319</v>
      </c>
    </row>
    <row r="188" spans="1:15" ht="22.5" outlineLevel="2" x14ac:dyDescent="0.25">
      <c r="A188" s="25">
        <v>50</v>
      </c>
      <c r="B188" s="26">
        <v>44761</v>
      </c>
      <c r="C188" s="27" t="s">
        <v>313</v>
      </c>
      <c r="D188" s="28" t="s">
        <v>113</v>
      </c>
      <c r="E188" s="29" t="s">
        <v>320</v>
      </c>
      <c r="F188" s="30">
        <v>44765.510416666664</v>
      </c>
      <c r="G188" s="30" t="s">
        <v>33</v>
      </c>
      <c r="H188" s="31" t="s">
        <v>321</v>
      </c>
      <c r="I188" s="32" t="s">
        <v>322</v>
      </c>
      <c r="J188" s="33">
        <v>1619.53</v>
      </c>
      <c r="K188" s="33">
        <v>42.35</v>
      </c>
      <c r="L188" s="33"/>
      <c r="M188" s="33"/>
      <c r="N188" s="33">
        <v>1661.8799999999999</v>
      </c>
      <c r="O188" s="29" t="s">
        <v>319</v>
      </c>
    </row>
    <row r="189" spans="1:15" ht="22.5" outlineLevel="2" x14ac:dyDescent="0.25">
      <c r="A189" s="16">
        <v>153</v>
      </c>
      <c r="B189" s="17">
        <v>44852</v>
      </c>
      <c r="C189" s="18" t="s">
        <v>313</v>
      </c>
      <c r="D189" s="19" t="s">
        <v>113</v>
      </c>
      <c r="E189" s="20" t="s">
        <v>323</v>
      </c>
      <c r="F189" s="21">
        <v>44867.802083333336</v>
      </c>
      <c r="G189" s="21" t="s">
        <v>33</v>
      </c>
      <c r="H189" s="22" t="s">
        <v>60</v>
      </c>
      <c r="I189" s="23" t="s">
        <v>324</v>
      </c>
      <c r="J189" s="24">
        <v>287.75</v>
      </c>
      <c r="K189" s="24">
        <v>32.950000000000003</v>
      </c>
      <c r="L189" s="24"/>
      <c r="M189" s="24"/>
      <c r="N189" s="24">
        <v>320.7</v>
      </c>
      <c r="O189" s="20" t="s">
        <v>100</v>
      </c>
    </row>
    <row r="190" spans="1:15" ht="22.5" outlineLevel="2" x14ac:dyDescent="0.25">
      <c r="A190" s="16">
        <v>154</v>
      </c>
      <c r="B190" s="17">
        <v>44852</v>
      </c>
      <c r="C190" s="18" t="s">
        <v>313</v>
      </c>
      <c r="D190" s="19" t="s">
        <v>113</v>
      </c>
      <c r="E190" s="20" t="s">
        <v>325</v>
      </c>
      <c r="F190" s="21">
        <v>44870.652777777781</v>
      </c>
      <c r="G190" s="21" t="s">
        <v>33</v>
      </c>
      <c r="H190" s="22" t="s">
        <v>40</v>
      </c>
      <c r="I190" s="23" t="s">
        <v>326</v>
      </c>
      <c r="J190" s="24">
        <v>310.20999999999998</v>
      </c>
      <c r="K190" s="24">
        <v>40.26</v>
      </c>
      <c r="L190" s="24"/>
      <c r="M190" s="24"/>
      <c r="N190" s="24">
        <v>350.46999999999997</v>
      </c>
      <c r="O190" s="20" t="s">
        <v>100</v>
      </c>
    </row>
    <row r="191" spans="1:15" ht="22.5" outlineLevel="2" x14ac:dyDescent="0.25">
      <c r="A191" s="16">
        <v>182</v>
      </c>
      <c r="B191" s="17">
        <v>44893</v>
      </c>
      <c r="C191" s="18" t="s">
        <v>313</v>
      </c>
      <c r="D191" s="19" t="str">
        <f>IFERROR(VLOOKUP(C191,[1]Dados!A:B,2,),"-")</f>
        <v>Conselheiro</v>
      </c>
      <c r="E191" s="20" t="s">
        <v>431</v>
      </c>
      <c r="F191" s="21">
        <v>44896.635416666664</v>
      </c>
      <c r="G191" s="21">
        <v>44898.763888888891</v>
      </c>
      <c r="H191" s="22" t="s">
        <v>53</v>
      </c>
      <c r="I191" s="23" t="s">
        <v>432</v>
      </c>
      <c r="J191" s="24">
        <v>3176.86</v>
      </c>
      <c r="K191" s="24">
        <v>64.319999999999993</v>
      </c>
      <c r="L191" s="24"/>
      <c r="M191" s="24"/>
      <c r="N191" s="24">
        <v>3241.1800000000003</v>
      </c>
      <c r="O191" s="20" t="s">
        <v>428</v>
      </c>
    </row>
    <row r="192" spans="1:15" outlineLevel="1" x14ac:dyDescent="0.25">
      <c r="A192" s="40"/>
      <c r="B192" s="41"/>
      <c r="C192" s="42" t="s">
        <v>440</v>
      </c>
      <c r="D192" s="34"/>
      <c r="E192" s="35"/>
      <c r="F192" s="36"/>
      <c r="G192" s="36"/>
      <c r="H192" s="37"/>
      <c r="I192" s="38"/>
      <c r="J192" s="39">
        <f>SUBTOTAL(9,J186:J191)</f>
        <v>11036.449999999999</v>
      </c>
      <c r="K192" s="39">
        <f>SUBTOTAL(9,K186:K191)</f>
        <v>288.74</v>
      </c>
      <c r="L192" s="39">
        <f>SUBTOTAL(9,L186:L191)</f>
        <v>0</v>
      </c>
      <c r="M192" s="39">
        <f>SUBTOTAL(9,M186:M191)</f>
        <v>0</v>
      </c>
      <c r="N192" s="39">
        <f>SUBTOTAL(9,N186:N191)</f>
        <v>11325.189999999999</v>
      </c>
      <c r="O192" s="35"/>
    </row>
    <row r="193" spans="1:15" ht="45" outlineLevel="2" x14ac:dyDescent="0.25">
      <c r="A193" s="16">
        <v>1</v>
      </c>
      <c r="B193" s="17">
        <v>44579</v>
      </c>
      <c r="C193" s="18" t="s">
        <v>327</v>
      </c>
      <c r="D193" s="19" t="str">
        <f>IFERROR(VLOOKUP(C193,[1]Dados!A:B,2,),"-")</f>
        <v>Conselheiro</v>
      </c>
      <c r="E193" s="20" t="s">
        <v>328</v>
      </c>
      <c r="F193" s="21">
        <v>44609.246527777781</v>
      </c>
      <c r="G193" s="21">
        <v>44611.25</v>
      </c>
      <c r="H193" s="22" t="s">
        <v>40</v>
      </c>
      <c r="I193" s="23" t="s">
        <v>329</v>
      </c>
      <c r="J193" s="24">
        <v>584.85</v>
      </c>
      <c r="K193" s="24">
        <v>75.91</v>
      </c>
      <c r="L193" s="24">
        <v>90</v>
      </c>
      <c r="M193" s="24"/>
      <c r="N193" s="24">
        <v>750.76</v>
      </c>
      <c r="O193" s="20" t="s">
        <v>330</v>
      </c>
    </row>
    <row r="194" spans="1:15" ht="24" outlineLevel="2" x14ac:dyDescent="0.25">
      <c r="A194" s="25">
        <v>2</v>
      </c>
      <c r="B194" s="26">
        <v>44579</v>
      </c>
      <c r="C194" s="27" t="s">
        <v>327</v>
      </c>
      <c r="D194" s="28" t="str">
        <f>IFERROR(VLOOKUP(C194,[1]Dados!A:B,2,),"-")</f>
        <v>Conselheiro</v>
      </c>
      <c r="E194" s="29" t="s">
        <v>272</v>
      </c>
      <c r="F194" s="30">
        <v>44613.847222222219</v>
      </c>
      <c r="G194" s="30" t="s">
        <v>33</v>
      </c>
      <c r="H194" s="31" t="s">
        <v>40</v>
      </c>
      <c r="I194" s="32" t="s">
        <v>331</v>
      </c>
      <c r="J194" s="33">
        <v>235.39</v>
      </c>
      <c r="K194" s="33">
        <v>39.93</v>
      </c>
      <c r="L194" s="33">
        <v>45</v>
      </c>
      <c r="M194" s="33"/>
      <c r="N194" s="33">
        <v>320.32</v>
      </c>
      <c r="O194" s="29" t="s">
        <v>332</v>
      </c>
    </row>
    <row r="195" spans="1:15" ht="24" outlineLevel="2" x14ac:dyDescent="0.25">
      <c r="A195" s="16">
        <v>11</v>
      </c>
      <c r="B195" s="17">
        <v>44641</v>
      </c>
      <c r="C195" s="18" t="s">
        <v>327</v>
      </c>
      <c r="D195" s="19" t="str">
        <f>IFERROR(VLOOKUP(C195,[1]Dados!A:B,2,),"-")</f>
        <v>Conselheiro</v>
      </c>
      <c r="E195" s="20" t="s">
        <v>52</v>
      </c>
      <c r="F195" s="21">
        <v>44676.989583333336</v>
      </c>
      <c r="G195" s="21">
        <v>44678.868055555555</v>
      </c>
      <c r="H195" s="22" t="s">
        <v>53</v>
      </c>
      <c r="I195" s="23" t="s">
        <v>333</v>
      </c>
      <c r="J195" s="24">
        <v>649.71</v>
      </c>
      <c r="K195" s="24">
        <v>74.53</v>
      </c>
      <c r="L195" s="24"/>
      <c r="M195" s="24"/>
      <c r="N195" s="24">
        <v>724.24</v>
      </c>
      <c r="O195" s="20" t="s">
        <v>334</v>
      </c>
    </row>
    <row r="196" spans="1:15" ht="24" outlineLevel="2" x14ac:dyDescent="0.25">
      <c r="A196" s="16">
        <v>19</v>
      </c>
      <c r="B196" s="17">
        <v>44671</v>
      </c>
      <c r="C196" s="18" t="s">
        <v>327</v>
      </c>
      <c r="D196" s="19" t="s">
        <v>113</v>
      </c>
      <c r="E196" s="20" t="s">
        <v>65</v>
      </c>
      <c r="F196" s="21">
        <v>44695.322916666664</v>
      </c>
      <c r="G196" s="21">
        <v>44699.722222222219</v>
      </c>
      <c r="H196" s="22" t="s">
        <v>38</v>
      </c>
      <c r="I196" s="23" t="s">
        <v>335</v>
      </c>
      <c r="J196" s="24">
        <v>1307.3599999999999</v>
      </c>
      <c r="K196" s="24">
        <v>83.07</v>
      </c>
      <c r="L196" s="24"/>
      <c r="M196" s="24"/>
      <c r="N196" s="24">
        <v>1390.4299999999998</v>
      </c>
      <c r="O196" s="20" t="s">
        <v>59</v>
      </c>
    </row>
    <row r="197" spans="1:15" ht="24" outlineLevel="2" x14ac:dyDescent="0.25">
      <c r="A197" s="16">
        <v>20</v>
      </c>
      <c r="B197" s="17">
        <v>44673</v>
      </c>
      <c r="C197" s="18" t="s">
        <v>327</v>
      </c>
      <c r="D197" s="19" t="s">
        <v>113</v>
      </c>
      <c r="E197" s="20" t="s">
        <v>57</v>
      </c>
      <c r="F197" s="21">
        <v>44706.864583333336</v>
      </c>
      <c r="G197" s="21">
        <v>44710.291666666664</v>
      </c>
      <c r="H197" s="22" t="s">
        <v>29</v>
      </c>
      <c r="I197" s="23" t="s">
        <v>336</v>
      </c>
      <c r="J197" s="24">
        <v>509.07</v>
      </c>
      <c r="K197" s="24">
        <v>81.510000000000005</v>
      </c>
      <c r="L197" s="24"/>
      <c r="M197" s="24"/>
      <c r="N197" s="24">
        <v>590.58000000000004</v>
      </c>
      <c r="O197" s="20" t="s">
        <v>67</v>
      </c>
    </row>
    <row r="198" spans="1:15" ht="24" outlineLevel="2" x14ac:dyDescent="0.25">
      <c r="A198" s="16">
        <v>34</v>
      </c>
      <c r="B198" s="17">
        <v>44704</v>
      </c>
      <c r="C198" s="18" t="s">
        <v>327</v>
      </c>
      <c r="D198" s="19" t="s">
        <v>113</v>
      </c>
      <c r="E198" s="20" t="s">
        <v>92</v>
      </c>
      <c r="F198" s="21">
        <v>44755.232638888891</v>
      </c>
      <c r="G198" s="21">
        <v>44759.892361111109</v>
      </c>
      <c r="H198" s="22" t="s">
        <v>53</v>
      </c>
      <c r="I198" s="23" t="s">
        <v>337</v>
      </c>
      <c r="J198" s="24">
        <v>1254</v>
      </c>
      <c r="K198" s="24">
        <v>76.58</v>
      </c>
      <c r="L198" s="24"/>
      <c r="M198" s="24"/>
      <c r="N198" s="24">
        <v>1330.58</v>
      </c>
      <c r="O198" s="20" t="s">
        <v>338</v>
      </c>
    </row>
    <row r="199" spans="1:15" ht="24" outlineLevel="2" x14ac:dyDescent="0.25">
      <c r="A199" s="25">
        <v>35</v>
      </c>
      <c r="B199" s="26">
        <v>44732</v>
      </c>
      <c r="C199" s="27" t="s">
        <v>327</v>
      </c>
      <c r="D199" s="28" t="s">
        <v>113</v>
      </c>
      <c r="E199" s="29" t="s">
        <v>339</v>
      </c>
      <c r="F199" s="30">
        <v>44790.315972222219</v>
      </c>
      <c r="G199" s="30">
        <v>44793.885416666664</v>
      </c>
      <c r="H199" s="31" t="s">
        <v>40</v>
      </c>
      <c r="I199" s="32" t="s">
        <v>340</v>
      </c>
      <c r="J199" s="33">
        <v>1334.48</v>
      </c>
      <c r="K199" s="33">
        <v>75.91</v>
      </c>
      <c r="L199" s="33"/>
      <c r="M199" s="33"/>
      <c r="N199" s="33">
        <v>1410.39</v>
      </c>
      <c r="O199" s="29" t="s">
        <v>341</v>
      </c>
    </row>
    <row r="200" spans="1:15" ht="24" outlineLevel="2" x14ac:dyDescent="0.25">
      <c r="A200" s="16">
        <v>36</v>
      </c>
      <c r="B200" s="17">
        <v>44732</v>
      </c>
      <c r="C200" s="18" t="s">
        <v>327</v>
      </c>
      <c r="D200" s="19" t="s">
        <v>113</v>
      </c>
      <c r="E200" s="20" t="s">
        <v>342</v>
      </c>
      <c r="F200" s="21">
        <v>44804.833333333336</v>
      </c>
      <c r="G200" s="21">
        <v>44808.868055555555</v>
      </c>
      <c r="H200" s="22" t="s">
        <v>53</v>
      </c>
      <c r="I200" s="23" t="s">
        <v>343</v>
      </c>
      <c r="J200" s="24">
        <v>476.86</v>
      </c>
      <c r="K200" s="24">
        <v>74.53</v>
      </c>
      <c r="L200" s="24"/>
      <c r="M200" s="24"/>
      <c r="N200" s="24">
        <v>551.39</v>
      </c>
      <c r="O200" s="20" t="s">
        <v>344</v>
      </c>
    </row>
    <row r="201" spans="1:15" ht="24" outlineLevel="2" x14ac:dyDescent="0.25">
      <c r="A201" s="16">
        <v>39</v>
      </c>
      <c r="B201" s="17">
        <v>44735</v>
      </c>
      <c r="C201" s="18" t="s">
        <v>327</v>
      </c>
      <c r="D201" s="19" t="s">
        <v>113</v>
      </c>
      <c r="E201" s="20" t="s">
        <v>339</v>
      </c>
      <c r="F201" s="21">
        <v>44762.826388888891</v>
      </c>
      <c r="G201" s="21">
        <v>44766.649305555555</v>
      </c>
      <c r="H201" s="22" t="s">
        <v>53</v>
      </c>
      <c r="I201" s="23" t="s">
        <v>345</v>
      </c>
      <c r="J201" s="24">
        <v>1315.43</v>
      </c>
      <c r="K201" s="24">
        <v>75.91</v>
      </c>
      <c r="L201" s="24"/>
      <c r="M201" s="24"/>
      <c r="N201" s="24">
        <v>1391.3400000000001</v>
      </c>
      <c r="O201" s="20" t="s">
        <v>346</v>
      </c>
    </row>
    <row r="202" spans="1:15" ht="24" outlineLevel="2" x14ac:dyDescent="0.25">
      <c r="A202" s="16">
        <v>47</v>
      </c>
      <c r="B202" s="17">
        <v>44747</v>
      </c>
      <c r="C202" s="18" t="s">
        <v>327</v>
      </c>
      <c r="D202" s="19" t="s">
        <v>113</v>
      </c>
      <c r="E202" s="20" t="s">
        <v>347</v>
      </c>
      <c r="F202" s="21">
        <v>44797.236111111109</v>
      </c>
      <c r="G202" s="21">
        <v>44800.694444444445</v>
      </c>
      <c r="H202" s="22" t="s">
        <v>29</v>
      </c>
      <c r="I202" s="23" t="s">
        <v>348</v>
      </c>
      <c r="J202" s="24">
        <v>1777.33</v>
      </c>
      <c r="K202" s="24">
        <v>89.37</v>
      </c>
      <c r="L202" s="24"/>
      <c r="M202" s="24"/>
      <c r="N202" s="24">
        <v>1866.6999999999998</v>
      </c>
      <c r="O202" s="20" t="s">
        <v>349</v>
      </c>
    </row>
    <row r="203" spans="1:15" ht="24" outlineLevel="2" x14ac:dyDescent="0.25">
      <c r="A203" s="25">
        <v>51</v>
      </c>
      <c r="B203" s="26">
        <v>44768</v>
      </c>
      <c r="C203" s="27" t="s">
        <v>327</v>
      </c>
      <c r="D203" s="28" t="s">
        <v>113</v>
      </c>
      <c r="E203" s="29" t="s">
        <v>28</v>
      </c>
      <c r="F203" s="30">
        <v>44815.236111111109</v>
      </c>
      <c r="G203" s="30">
        <v>44818.75</v>
      </c>
      <c r="H203" s="31" t="s">
        <v>29</v>
      </c>
      <c r="I203" s="32" t="s">
        <v>350</v>
      </c>
      <c r="J203" s="33">
        <v>1037.33</v>
      </c>
      <c r="K203" s="33">
        <v>89.81</v>
      </c>
      <c r="L203" s="33"/>
      <c r="M203" s="33"/>
      <c r="N203" s="33">
        <v>1127.1399999999999</v>
      </c>
      <c r="O203" s="29" t="s">
        <v>104</v>
      </c>
    </row>
    <row r="204" spans="1:15" ht="24" outlineLevel="2" x14ac:dyDescent="0.25">
      <c r="A204" s="16">
        <v>80</v>
      </c>
      <c r="B204" s="17">
        <v>44792</v>
      </c>
      <c r="C204" s="18" t="s">
        <v>327</v>
      </c>
      <c r="D204" s="19" t="s">
        <v>113</v>
      </c>
      <c r="E204" s="20" t="s">
        <v>194</v>
      </c>
      <c r="F204" s="21">
        <v>44823.642361111109</v>
      </c>
      <c r="G204" s="21" t="s">
        <v>33</v>
      </c>
      <c r="H204" s="22" t="s">
        <v>40</v>
      </c>
      <c r="I204" s="23" t="s">
        <v>351</v>
      </c>
      <c r="J204" s="24">
        <v>981.2</v>
      </c>
      <c r="K204" s="24">
        <v>41.58</v>
      </c>
      <c r="L204" s="24"/>
      <c r="M204" s="24"/>
      <c r="N204" s="24">
        <v>1022.7800000000001</v>
      </c>
      <c r="O204" s="20" t="s">
        <v>352</v>
      </c>
    </row>
    <row r="205" spans="1:15" ht="24" outlineLevel="2" x14ac:dyDescent="0.25">
      <c r="A205" s="16">
        <v>81</v>
      </c>
      <c r="B205" s="17">
        <v>44792</v>
      </c>
      <c r="C205" s="18" t="s">
        <v>327</v>
      </c>
      <c r="D205" s="19" t="s">
        <v>113</v>
      </c>
      <c r="E205" s="20" t="s">
        <v>196</v>
      </c>
      <c r="F205" s="21">
        <v>44826.586805555555</v>
      </c>
      <c r="G205" s="21" t="s">
        <v>33</v>
      </c>
      <c r="H205" s="22" t="s">
        <v>29</v>
      </c>
      <c r="I205" s="23" t="s">
        <v>353</v>
      </c>
      <c r="J205" s="24">
        <v>623.87</v>
      </c>
      <c r="K205" s="24">
        <v>39.93</v>
      </c>
      <c r="L205" s="24"/>
      <c r="M205" s="24"/>
      <c r="N205" s="24">
        <v>663.8</v>
      </c>
      <c r="O205" s="20" t="s">
        <v>352</v>
      </c>
    </row>
    <row r="206" spans="1:15" ht="24" outlineLevel="2" x14ac:dyDescent="0.25">
      <c r="A206" s="16">
        <v>93</v>
      </c>
      <c r="B206" s="17">
        <v>44796</v>
      </c>
      <c r="C206" s="18" t="s">
        <v>327</v>
      </c>
      <c r="D206" s="19" t="s">
        <v>113</v>
      </c>
      <c r="E206" s="20" t="s">
        <v>354</v>
      </c>
      <c r="F206" s="21">
        <v>44880.423611111109</v>
      </c>
      <c r="G206" s="21" t="s">
        <v>33</v>
      </c>
      <c r="H206" s="22" t="s">
        <v>53</v>
      </c>
      <c r="I206" s="23" t="s">
        <v>355</v>
      </c>
      <c r="J206" s="24">
        <v>737</v>
      </c>
      <c r="K206" s="24">
        <v>41.58</v>
      </c>
      <c r="L206" s="24"/>
      <c r="M206" s="24"/>
      <c r="N206" s="24">
        <v>778.58</v>
      </c>
      <c r="O206" s="20" t="s">
        <v>356</v>
      </c>
    </row>
    <row r="207" spans="1:15" ht="24" outlineLevel="2" x14ac:dyDescent="0.25">
      <c r="A207" s="16">
        <v>94</v>
      </c>
      <c r="B207" s="17">
        <v>44796</v>
      </c>
      <c r="C207" s="18" t="s">
        <v>327</v>
      </c>
      <c r="D207" s="19" t="s">
        <v>113</v>
      </c>
      <c r="E207" s="20" t="s">
        <v>357</v>
      </c>
      <c r="F207" s="21">
        <v>44882.253472222219</v>
      </c>
      <c r="G207" s="21" t="s">
        <v>33</v>
      </c>
      <c r="H207" s="22" t="s">
        <v>40</v>
      </c>
      <c r="I207" s="23" t="s">
        <v>358</v>
      </c>
      <c r="J207" s="24">
        <v>368</v>
      </c>
      <c r="K207" s="24">
        <v>41.05</v>
      </c>
      <c r="L207" s="24"/>
      <c r="M207" s="24"/>
      <c r="N207" s="24">
        <v>409.05</v>
      </c>
      <c r="O207" s="20" t="s">
        <v>356</v>
      </c>
    </row>
    <row r="208" spans="1:15" ht="24" outlineLevel="2" x14ac:dyDescent="0.25">
      <c r="A208" s="16">
        <v>114</v>
      </c>
      <c r="B208" s="17">
        <v>44813</v>
      </c>
      <c r="C208" s="18" t="s">
        <v>327</v>
      </c>
      <c r="D208" s="19" t="s">
        <v>113</v>
      </c>
      <c r="E208" s="20" t="s">
        <v>96</v>
      </c>
      <c r="F208" s="21">
        <v>44872.236111111109</v>
      </c>
      <c r="G208" s="21">
        <v>44874.826388888891</v>
      </c>
      <c r="H208" s="22" t="s">
        <v>29</v>
      </c>
      <c r="I208" s="23" t="s">
        <v>359</v>
      </c>
      <c r="J208" s="24">
        <v>1050.4000000000001</v>
      </c>
      <c r="K208" s="24">
        <v>85.13</v>
      </c>
      <c r="L208" s="24"/>
      <c r="M208" s="24"/>
      <c r="N208" s="24">
        <v>1135.5300000000002</v>
      </c>
      <c r="O208" s="20" t="s">
        <v>36</v>
      </c>
    </row>
    <row r="209" spans="1:15" ht="24" outlineLevel="2" x14ac:dyDescent="0.25">
      <c r="A209" s="16">
        <v>126</v>
      </c>
      <c r="B209" s="17">
        <v>44830</v>
      </c>
      <c r="C209" s="18" t="s">
        <v>327</v>
      </c>
      <c r="D209" s="19" t="s">
        <v>113</v>
      </c>
      <c r="E209" s="20" t="s">
        <v>360</v>
      </c>
      <c r="F209" s="21">
        <v>44914.895833333336</v>
      </c>
      <c r="G209" s="21" t="s">
        <v>33</v>
      </c>
      <c r="H209" s="22" t="s">
        <v>40</v>
      </c>
      <c r="I209" s="23" t="s">
        <v>361</v>
      </c>
      <c r="J209" s="24">
        <v>416.93</v>
      </c>
      <c r="K209" s="24">
        <v>39.93</v>
      </c>
      <c r="L209" s="24"/>
      <c r="M209" s="24"/>
      <c r="N209" s="24">
        <v>456.86</v>
      </c>
      <c r="O209" s="20" t="s">
        <v>362</v>
      </c>
    </row>
    <row r="210" spans="1:15" ht="24" outlineLevel="2" x14ac:dyDescent="0.25">
      <c r="A210" s="16">
        <v>129</v>
      </c>
      <c r="B210" s="17">
        <v>44831</v>
      </c>
      <c r="C210" s="18" t="s">
        <v>327</v>
      </c>
      <c r="D210" s="19" t="s">
        <v>113</v>
      </c>
      <c r="E210" s="20" t="s">
        <v>363</v>
      </c>
      <c r="F210" s="21">
        <v>44911.222222222219</v>
      </c>
      <c r="G210" s="21" t="s">
        <v>33</v>
      </c>
      <c r="H210" s="22" t="s">
        <v>53</v>
      </c>
      <c r="I210" s="23" t="s">
        <v>364</v>
      </c>
      <c r="J210" s="24">
        <v>485.57</v>
      </c>
      <c r="K210" s="24">
        <v>46.57</v>
      </c>
      <c r="L210" s="24"/>
      <c r="M210" s="24"/>
      <c r="N210" s="24">
        <v>532.14</v>
      </c>
      <c r="O210" s="20" t="s">
        <v>362</v>
      </c>
    </row>
    <row r="211" spans="1:15" ht="33.75" outlineLevel="2" x14ac:dyDescent="0.25">
      <c r="A211" s="16">
        <v>141</v>
      </c>
      <c r="B211" s="17">
        <v>44845</v>
      </c>
      <c r="C211" s="18" t="s">
        <v>327</v>
      </c>
      <c r="D211" s="19" t="s">
        <v>113</v>
      </c>
      <c r="E211" s="20" t="s">
        <v>365</v>
      </c>
      <c r="F211" s="21">
        <v>44872.236111111109</v>
      </c>
      <c r="G211" s="21">
        <v>44875.850694444445</v>
      </c>
      <c r="H211" s="22" t="s">
        <v>29</v>
      </c>
      <c r="I211" s="23" t="s">
        <v>366</v>
      </c>
      <c r="J211" s="24">
        <v>0</v>
      </c>
      <c r="K211" s="24">
        <v>0</v>
      </c>
      <c r="L211" s="24">
        <v>0</v>
      </c>
      <c r="M211" s="24">
        <v>648</v>
      </c>
      <c r="N211" s="24">
        <v>648</v>
      </c>
      <c r="O211" s="20" t="s">
        <v>367</v>
      </c>
    </row>
    <row r="212" spans="1:15" ht="24" outlineLevel="2" x14ac:dyDescent="0.25">
      <c r="A212" s="16">
        <v>168</v>
      </c>
      <c r="B212" s="17">
        <v>44859</v>
      </c>
      <c r="C212" s="18" t="s">
        <v>327</v>
      </c>
      <c r="D212" s="19" t="s">
        <v>113</v>
      </c>
      <c r="E212" s="20" t="s">
        <v>368</v>
      </c>
      <c r="F212" s="21">
        <v>44579.826388888891</v>
      </c>
      <c r="G212" s="21">
        <v>44584.75</v>
      </c>
      <c r="H212" s="22" t="s">
        <v>53</v>
      </c>
      <c r="I212" s="23" t="s">
        <v>369</v>
      </c>
      <c r="J212" s="24">
        <v>2445.4</v>
      </c>
      <c r="K212" s="24">
        <v>87.02</v>
      </c>
      <c r="L212" s="24"/>
      <c r="M212" s="24"/>
      <c r="N212" s="24">
        <v>2532.42</v>
      </c>
      <c r="O212" s="20" t="s">
        <v>370</v>
      </c>
    </row>
    <row r="213" spans="1:15" ht="24" outlineLevel="2" x14ac:dyDescent="0.25">
      <c r="A213" s="16">
        <v>176</v>
      </c>
      <c r="B213" s="17">
        <v>44879</v>
      </c>
      <c r="C213" s="18" t="s">
        <v>327</v>
      </c>
      <c r="D213" s="19" t="str">
        <f>IFERROR(VLOOKUP(C213,[1]Dados!A:B,2,),"-")</f>
        <v>Conselheiro</v>
      </c>
      <c r="E213" s="20" t="s">
        <v>419</v>
      </c>
      <c r="F213" s="21">
        <v>44964.215277777781</v>
      </c>
      <c r="G213" s="21">
        <v>44970.003472222219</v>
      </c>
      <c r="H213" s="22" t="s">
        <v>29</v>
      </c>
      <c r="I213" s="23" t="s">
        <v>420</v>
      </c>
      <c r="J213" s="24">
        <v>1916</v>
      </c>
      <c r="K213" s="24">
        <v>86.5</v>
      </c>
      <c r="L213" s="24"/>
      <c r="M213" s="24"/>
      <c r="N213" s="24">
        <v>2002.5</v>
      </c>
      <c r="O213" s="20" t="s">
        <v>433</v>
      </c>
    </row>
    <row r="214" spans="1:15" ht="24" outlineLevel="2" x14ac:dyDescent="0.25">
      <c r="A214" s="16">
        <v>177</v>
      </c>
      <c r="B214" s="17">
        <v>44890</v>
      </c>
      <c r="C214" s="18" t="s">
        <v>327</v>
      </c>
      <c r="D214" s="19" t="str">
        <f>IFERROR(VLOOKUP(C214,[1]Dados!A:B,2,),"-")</f>
        <v>Conselheiro</v>
      </c>
      <c r="E214" s="20" t="s">
        <v>421</v>
      </c>
      <c r="F214" s="21">
        <v>44627.746527777781</v>
      </c>
      <c r="G214" s="21">
        <v>44634.114583333336</v>
      </c>
      <c r="H214" s="22" t="s">
        <v>40</v>
      </c>
      <c r="I214" s="23" t="s">
        <v>422</v>
      </c>
      <c r="J214" s="24">
        <v>1087.8</v>
      </c>
      <c r="K214" s="24">
        <v>88.92</v>
      </c>
      <c r="L214" s="24"/>
      <c r="M214" s="24"/>
      <c r="N214" s="24">
        <v>1176.72</v>
      </c>
      <c r="O214" s="20" t="s">
        <v>434</v>
      </c>
    </row>
    <row r="215" spans="1:15" outlineLevel="1" x14ac:dyDescent="0.25">
      <c r="A215" s="40"/>
      <c r="B215" s="41"/>
      <c r="C215" s="42" t="s">
        <v>441</v>
      </c>
      <c r="D215" s="34"/>
      <c r="E215" s="35"/>
      <c r="F215" s="36"/>
      <c r="G215" s="36"/>
      <c r="H215" s="37"/>
      <c r="I215" s="38"/>
      <c r="J215" s="39">
        <f>SUBTOTAL(9,J193:J214)</f>
        <v>20593.98</v>
      </c>
      <c r="K215" s="39">
        <f>SUBTOTAL(9,K193:K214)</f>
        <v>1435.27</v>
      </c>
      <c r="L215" s="39">
        <f>SUBTOTAL(9,L193:L214)</f>
        <v>135</v>
      </c>
      <c r="M215" s="39">
        <f>SUBTOTAL(9,M193:M214)</f>
        <v>648</v>
      </c>
      <c r="N215" s="39">
        <f>SUBTOTAL(9,N193:N214)</f>
        <v>22812.25</v>
      </c>
      <c r="O215" s="35"/>
    </row>
    <row r="216" spans="1:15" ht="22.5" outlineLevel="2" x14ac:dyDescent="0.25">
      <c r="A216" s="16">
        <v>48</v>
      </c>
      <c r="B216" s="17">
        <v>44748</v>
      </c>
      <c r="C216" s="18" t="s">
        <v>371</v>
      </c>
      <c r="D216" s="19" t="s">
        <v>108</v>
      </c>
      <c r="E216" s="20" t="s">
        <v>372</v>
      </c>
      <c r="F216" s="21">
        <v>44749.545138888891</v>
      </c>
      <c r="G216" s="21">
        <v>44751.725694444445</v>
      </c>
      <c r="H216" s="22" t="s">
        <v>29</v>
      </c>
      <c r="I216" s="23" t="s">
        <v>373</v>
      </c>
      <c r="J216" s="24">
        <v>2390.9</v>
      </c>
      <c r="K216" s="24">
        <v>111.43</v>
      </c>
      <c r="L216" s="24"/>
      <c r="M216" s="24"/>
      <c r="N216" s="24">
        <v>2502.33</v>
      </c>
      <c r="O216" s="20" t="s">
        <v>140</v>
      </c>
    </row>
    <row r="217" spans="1:15" ht="22.5" outlineLevel="2" x14ac:dyDescent="0.25">
      <c r="A217" s="16">
        <v>148</v>
      </c>
      <c r="B217" s="17">
        <v>44848</v>
      </c>
      <c r="C217" s="18" t="s">
        <v>371</v>
      </c>
      <c r="D217" s="19" t="s">
        <v>108</v>
      </c>
      <c r="E217" s="20" t="s">
        <v>374</v>
      </c>
      <c r="F217" s="21">
        <v>44881.569444444445</v>
      </c>
      <c r="G217" s="21">
        <v>44852.385416666664</v>
      </c>
      <c r="H217" s="22" t="s">
        <v>38</v>
      </c>
      <c r="I217" s="23" t="s">
        <v>375</v>
      </c>
      <c r="J217" s="24">
        <v>1321.12</v>
      </c>
      <c r="K217" s="24">
        <v>85.13</v>
      </c>
      <c r="L217" s="24"/>
      <c r="M217" s="24"/>
      <c r="N217" s="24">
        <v>1406.25</v>
      </c>
      <c r="O217" s="20" t="s">
        <v>131</v>
      </c>
    </row>
    <row r="218" spans="1:15" outlineLevel="1" x14ac:dyDescent="0.25">
      <c r="A218" s="40"/>
      <c r="B218" s="41"/>
      <c r="C218" s="42" t="s">
        <v>484</v>
      </c>
      <c r="D218" s="34"/>
      <c r="E218" s="35"/>
      <c r="F218" s="36"/>
      <c r="G218" s="36"/>
      <c r="H218" s="37"/>
      <c r="I218" s="38"/>
      <c r="J218" s="39">
        <f>SUBTOTAL(9,J216:J217)</f>
        <v>3712.02</v>
      </c>
      <c r="K218" s="39">
        <f>SUBTOTAL(9,K216:K217)</f>
        <v>196.56</v>
      </c>
      <c r="L218" s="39">
        <f>SUBTOTAL(9,L216:L217)</f>
        <v>0</v>
      </c>
      <c r="M218" s="39">
        <f>SUBTOTAL(9,M216:M217)</f>
        <v>0</v>
      </c>
      <c r="N218" s="39">
        <f>SUBTOTAL(9,N216:N217)</f>
        <v>3908.58</v>
      </c>
      <c r="O218" s="35"/>
    </row>
    <row r="219" spans="1:15" ht="22.5" outlineLevel="2" x14ac:dyDescent="0.25">
      <c r="A219" s="16">
        <v>76</v>
      </c>
      <c r="B219" s="17">
        <v>44790</v>
      </c>
      <c r="C219" s="18" t="s">
        <v>376</v>
      </c>
      <c r="D219" s="19" t="s">
        <v>108</v>
      </c>
      <c r="E219" s="20" t="s">
        <v>162</v>
      </c>
      <c r="F219" s="21">
        <v>44804.541666666664</v>
      </c>
      <c r="G219" s="21" t="s">
        <v>33</v>
      </c>
      <c r="H219" s="22" t="s">
        <v>75</v>
      </c>
      <c r="I219" s="23" t="s">
        <v>377</v>
      </c>
      <c r="J219" s="24">
        <v>834.14</v>
      </c>
      <c r="K219" s="24">
        <v>41.58</v>
      </c>
      <c r="L219" s="24"/>
      <c r="M219" s="24"/>
      <c r="N219" s="24">
        <v>875.72</v>
      </c>
      <c r="O219" s="20" t="s">
        <v>55</v>
      </c>
    </row>
    <row r="220" spans="1:15" ht="22.5" outlineLevel="2" x14ac:dyDescent="0.25">
      <c r="A220" s="16">
        <v>77</v>
      </c>
      <c r="B220" s="17">
        <v>44790</v>
      </c>
      <c r="C220" s="18" t="s">
        <v>376</v>
      </c>
      <c r="D220" s="19" t="s">
        <v>108</v>
      </c>
      <c r="E220" s="20" t="s">
        <v>164</v>
      </c>
      <c r="F220" s="21">
        <v>44806.809027777781</v>
      </c>
      <c r="G220" s="21" t="s">
        <v>33</v>
      </c>
      <c r="H220" s="22" t="s">
        <v>29</v>
      </c>
      <c r="I220" s="23" t="s">
        <v>378</v>
      </c>
      <c r="J220" s="24">
        <v>1239.8699999999999</v>
      </c>
      <c r="K220" s="24">
        <v>32.950000000000003</v>
      </c>
      <c r="L220" s="24"/>
      <c r="M220" s="24"/>
      <c r="N220" s="24">
        <v>1272.82</v>
      </c>
      <c r="O220" s="20" t="s">
        <v>55</v>
      </c>
    </row>
    <row r="221" spans="1:15" outlineLevel="1" x14ac:dyDescent="0.25">
      <c r="A221" s="40"/>
      <c r="B221" s="41"/>
      <c r="C221" s="42" t="s">
        <v>485</v>
      </c>
      <c r="D221" s="34"/>
      <c r="E221" s="35"/>
      <c r="F221" s="36"/>
      <c r="G221" s="36"/>
      <c r="H221" s="37"/>
      <c r="I221" s="38"/>
      <c r="J221" s="39">
        <f>SUBTOTAL(9,J219:J220)</f>
        <v>2074.0099999999998</v>
      </c>
      <c r="K221" s="39">
        <f>SUBTOTAL(9,K219:K220)</f>
        <v>74.53</v>
      </c>
      <c r="L221" s="39">
        <f>SUBTOTAL(9,L219:L220)</f>
        <v>0</v>
      </c>
      <c r="M221" s="39">
        <f>SUBTOTAL(9,M219:M220)</f>
        <v>0</v>
      </c>
      <c r="N221" s="39">
        <f>SUBTOTAL(9,N219:N220)</f>
        <v>2148.54</v>
      </c>
      <c r="O221" s="35"/>
    </row>
    <row r="222" spans="1:15" ht="22.5" outlineLevel="2" x14ac:dyDescent="0.25">
      <c r="A222" s="16">
        <v>13</v>
      </c>
      <c r="B222" s="17">
        <v>44645</v>
      </c>
      <c r="C222" s="18" t="s">
        <v>379</v>
      </c>
      <c r="D222" s="19" t="str">
        <f>IFERROR(VLOOKUP(C222,[1]Dados!A:B,2,),"-")</f>
        <v>Conselheiro</v>
      </c>
      <c r="E222" s="20" t="s">
        <v>96</v>
      </c>
      <c r="F222" s="21">
        <v>44658.236111111109</v>
      </c>
      <c r="G222" s="21">
        <v>44661.340277777781</v>
      </c>
      <c r="H222" s="22" t="s">
        <v>29</v>
      </c>
      <c r="I222" s="23" t="s">
        <v>380</v>
      </c>
      <c r="J222" s="24">
        <v>1954.88</v>
      </c>
      <c r="K222" s="24">
        <v>75.91</v>
      </c>
      <c r="L222" s="24"/>
      <c r="M222" s="24"/>
      <c r="N222" s="24">
        <v>2030.7900000000002</v>
      </c>
      <c r="O222" s="20" t="s">
        <v>316</v>
      </c>
    </row>
    <row r="223" spans="1:15" ht="22.5" outlineLevel="2" x14ac:dyDescent="0.25">
      <c r="A223" s="25">
        <v>28</v>
      </c>
      <c r="B223" s="26">
        <v>44691</v>
      </c>
      <c r="C223" s="27" t="s">
        <v>379</v>
      </c>
      <c r="D223" s="28" t="s">
        <v>113</v>
      </c>
      <c r="E223" s="29" t="s">
        <v>136</v>
      </c>
      <c r="F223" s="30">
        <v>44705.5</v>
      </c>
      <c r="G223" s="30" t="s">
        <v>33</v>
      </c>
      <c r="H223" s="31" t="s">
        <v>38</v>
      </c>
      <c r="I223" s="32" t="s">
        <v>381</v>
      </c>
      <c r="J223" s="33">
        <v>1149.25</v>
      </c>
      <c r="K223" s="33">
        <v>41.58</v>
      </c>
      <c r="L223" s="33"/>
      <c r="M223" s="33"/>
      <c r="N223" s="33">
        <v>1190.83</v>
      </c>
      <c r="O223" s="29" t="s">
        <v>382</v>
      </c>
    </row>
    <row r="224" spans="1:15" ht="22.5" outlineLevel="2" x14ac:dyDescent="0.25">
      <c r="A224" s="16">
        <v>30</v>
      </c>
      <c r="B224" s="17">
        <v>44691</v>
      </c>
      <c r="C224" s="18" t="s">
        <v>379</v>
      </c>
      <c r="D224" s="19" t="s">
        <v>113</v>
      </c>
      <c r="E224" s="20" t="s">
        <v>383</v>
      </c>
      <c r="F224" s="21">
        <v>44709.5</v>
      </c>
      <c r="G224" s="21" t="s">
        <v>33</v>
      </c>
      <c r="H224" s="22" t="s">
        <v>60</v>
      </c>
      <c r="I224" s="23" t="s">
        <v>384</v>
      </c>
      <c r="J224" s="24">
        <v>1247.68</v>
      </c>
      <c r="K224" s="24">
        <v>39.93</v>
      </c>
      <c r="L224" s="24"/>
      <c r="M224" s="24"/>
      <c r="N224" s="24">
        <v>1287.6100000000001</v>
      </c>
      <c r="O224" s="20" t="s">
        <v>382</v>
      </c>
    </row>
    <row r="225" spans="1:15" ht="22.5" outlineLevel="2" x14ac:dyDescent="0.25">
      <c r="A225" s="16">
        <v>49</v>
      </c>
      <c r="B225" s="17">
        <v>44758</v>
      </c>
      <c r="C225" s="18" t="s">
        <v>379</v>
      </c>
      <c r="D225" s="19" t="s">
        <v>113</v>
      </c>
      <c r="E225" s="20" t="s">
        <v>317</v>
      </c>
      <c r="F225" s="21">
        <v>44760.381944444445</v>
      </c>
      <c r="G225" s="21" t="s">
        <v>33</v>
      </c>
      <c r="H225" s="22" t="s">
        <v>34</v>
      </c>
      <c r="I225" s="23" t="s">
        <v>318</v>
      </c>
      <c r="J225" s="24">
        <v>1449.53</v>
      </c>
      <c r="K225" s="24">
        <v>41.58</v>
      </c>
      <c r="L225" s="24"/>
      <c r="M225" s="24"/>
      <c r="N225" s="24">
        <v>1491.11</v>
      </c>
      <c r="O225" s="20" t="s">
        <v>319</v>
      </c>
    </row>
    <row r="226" spans="1:15" ht="22.5" outlineLevel="2" x14ac:dyDescent="0.25">
      <c r="A226" s="16">
        <v>50</v>
      </c>
      <c r="B226" s="17">
        <v>44761</v>
      </c>
      <c r="C226" s="18" t="s">
        <v>379</v>
      </c>
      <c r="D226" s="19" t="s">
        <v>113</v>
      </c>
      <c r="E226" s="20" t="s">
        <v>320</v>
      </c>
      <c r="F226" s="21">
        <v>44765.510416666664</v>
      </c>
      <c r="G226" s="21" t="s">
        <v>33</v>
      </c>
      <c r="H226" s="22" t="s">
        <v>385</v>
      </c>
      <c r="I226" s="23" t="s">
        <v>322</v>
      </c>
      <c r="J226" s="24">
        <v>1619.53</v>
      </c>
      <c r="K226" s="24">
        <v>42.35</v>
      </c>
      <c r="L226" s="24"/>
      <c r="M226" s="24"/>
      <c r="N226" s="24">
        <v>1661.8799999999999</v>
      </c>
      <c r="O226" s="20" t="s">
        <v>319</v>
      </c>
    </row>
    <row r="227" spans="1:15" ht="22.5" outlineLevel="2" x14ac:dyDescent="0.25">
      <c r="A227" s="16">
        <v>90</v>
      </c>
      <c r="B227" s="17">
        <v>44796</v>
      </c>
      <c r="C227" s="18" t="s">
        <v>379</v>
      </c>
      <c r="D227" s="19" t="s">
        <v>113</v>
      </c>
      <c r="E227" s="20" t="s">
        <v>162</v>
      </c>
      <c r="F227" s="21">
        <v>44804.503472222219</v>
      </c>
      <c r="G227" s="21" t="s">
        <v>33</v>
      </c>
      <c r="H227" s="22" t="s">
        <v>29</v>
      </c>
      <c r="I227" s="23" t="s">
        <v>386</v>
      </c>
      <c r="J227" s="24">
        <v>1047.2</v>
      </c>
      <c r="K227" s="24">
        <v>41.58</v>
      </c>
      <c r="L227" s="24"/>
      <c r="M227" s="24"/>
      <c r="N227" s="24">
        <v>1088.78</v>
      </c>
      <c r="O227" s="20" t="s">
        <v>55</v>
      </c>
    </row>
    <row r="228" spans="1:15" ht="22.5" outlineLevel="2" x14ac:dyDescent="0.25">
      <c r="A228" s="25">
        <v>92</v>
      </c>
      <c r="B228" s="26">
        <v>44796</v>
      </c>
      <c r="C228" s="27" t="s">
        <v>379</v>
      </c>
      <c r="D228" s="28" t="s">
        <v>113</v>
      </c>
      <c r="E228" s="29" t="s">
        <v>164</v>
      </c>
      <c r="F228" s="30">
        <v>44807.430555555555</v>
      </c>
      <c r="G228" s="30" t="s">
        <v>33</v>
      </c>
      <c r="H228" s="31" t="s">
        <v>75</v>
      </c>
      <c r="I228" s="32" t="s">
        <v>387</v>
      </c>
      <c r="J228" s="33">
        <v>1699.86</v>
      </c>
      <c r="K228" s="33">
        <v>32.950000000000003</v>
      </c>
      <c r="L228" s="33"/>
      <c r="M228" s="33"/>
      <c r="N228" s="33">
        <v>1732.81</v>
      </c>
      <c r="O228" s="29" t="s">
        <v>55</v>
      </c>
    </row>
    <row r="229" spans="1:15" ht="22.5" outlineLevel="2" x14ac:dyDescent="0.25">
      <c r="A229" s="16">
        <v>109</v>
      </c>
      <c r="B229" s="17">
        <v>44803</v>
      </c>
      <c r="C229" s="18" t="s">
        <v>379</v>
      </c>
      <c r="D229" s="19" t="s">
        <v>113</v>
      </c>
      <c r="E229" s="20" t="s">
        <v>92</v>
      </c>
      <c r="F229" s="21">
        <v>44824.659722222219</v>
      </c>
      <c r="G229" s="21">
        <v>44828.340277777781</v>
      </c>
      <c r="H229" s="22" t="s">
        <v>29</v>
      </c>
      <c r="I229" s="23" t="s">
        <v>388</v>
      </c>
      <c r="J229" s="24">
        <v>1486.93</v>
      </c>
      <c r="K229" s="24">
        <v>81.010000000000005</v>
      </c>
      <c r="L229" s="24"/>
      <c r="M229" s="24"/>
      <c r="N229" s="24">
        <v>1567.94</v>
      </c>
      <c r="O229" s="20" t="s">
        <v>178</v>
      </c>
    </row>
    <row r="230" spans="1:15" ht="22.5" outlineLevel="2" x14ac:dyDescent="0.25">
      <c r="A230" s="16">
        <v>136</v>
      </c>
      <c r="B230" s="17">
        <v>44837</v>
      </c>
      <c r="C230" s="18" t="s">
        <v>379</v>
      </c>
      <c r="D230" s="19" t="s">
        <v>113</v>
      </c>
      <c r="E230" s="20" t="s">
        <v>96</v>
      </c>
      <c r="F230" s="21">
        <v>44851.527777777781</v>
      </c>
      <c r="G230" s="21">
        <v>44854.371527777781</v>
      </c>
      <c r="H230" s="22" t="s">
        <v>40</v>
      </c>
      <c r="I230" s="23" t="s">
        <v>389</v>
      </c>
      <c r="J230" s="24">
        <v>3382.88</v>
      </c>
      <c r="K230" s="24">
        <v>85.13</v>
      </c>
      <c r="L230" s="24"/>
      <c r="M230" s="24"/>
      <c r="N230" s="24">
        <v>3468.01</v>
      </c>
      <c r="O230" s="20" t="s">
        <v>84</v>
      </c>
    </row>
    <row r="231" spans="1:15" ht="22.5" outlineLevel="2" x14ac:dyDescent="0.25">
      <c r="A231" s="16">
        <v>167</v>
      </c>
      <c r="B231" s="17">
        <v>44858</v>
      </c>
      <c r="C231" s="18" t="s">
        <v>379</v>
      </c>
      <c r="D231" s="19" t="s">
        <v>113</v>
      </c>
      <c r="E231" s="20" t="s">
        <v>57</v>
      </c>
      <c r="F231" s="21">
        <v>44867.819444444445</v>
      </c>
      <c r="G231" s="21">
        <v>44873.875</v>
      </c>
      <c r="H231" s="22" t="s">
        <v>159</v>
      </c>
      <c r="I231" s="23" t="s">
        <v>390</v>
      </c>
      <c r="J231" s="24">
        <v>1087.79</v>
      </c>
      <c r="K231" s="24">
        <v>86.5</v>
      </c>
      <c r="L231" s="24"/>
      <c r="M231" s="24"/>
      <c r="N231" s="24">
        <v>1174.29</v>
      </c>
      <c r="O231" s="20" t="s">
        <v>100</v>
      </c>
    </row>
    <row r="232" spans="1:15" ht="22.5" outlineLevel="2" x14ac:dyDescent="0.25">
      <c r="A232" s="16">
        <v>180</v>
      </c>
      <c r="B232" s="17">
        <v>44893</v>
      </c>
      <c r="C232" s="18" t="s">
        <v>379</v>
      </c>
      <c r="D232" s="19" t="str">
        <f>IFERROR(VLOOKUP(C232,[1]Dados!A:B,2,),"-")</f>
        <v>Conselheiro</v>
      </c>
      <c r="E232" s="20" t="s">
        <v>426</v>
      </c>
      <c r="F232" s="21">
        <v>44896.472222222219</v>
      </c>
      <c r="G232" s="21" t="s">
        <v>33</v>
      </c>
      <c r="H232" s="22" t="s">
        <v>53</v>
      </c>
      <c r="I232" s="23" t="s">
        <v>427</v>
      </c>
      <c r="J232" s="24">
        <v>1305.69</v>
      </c>
      <c r="K232" s="24">
        <v>46.57</v>
      </c>
      <c r="L232" s="24"/>
      <c r="M232" s="24"/>
      <c r="N232" s="24">
        <v>1352.26</v>
      </c>
      <c r="O232" s="20" t="s">
        <v>428</v>
      </c>
    </row>
    <row r="233" spans="1:15" ht="22.5" outlineLevel="2" x14ac:dyDescent="0.25">
      <c r="A233" s="25">
        <v>181</v>
      </c>
      <c r="B233" s="26">
        <v>44893</v>
      </c>
      <c r="C233" s="27" t="s">
        <v>379</v>
      </c>
      <c r="D233" s="28" t="str">
        <f>IFERROR(VLOOKUP(C233,[1]Dados!A:B,2,),"-")</f>
        <v>Conselheiro</v>
      </c>
      <c r="E233" s="29" t="s">
        <v>429</v>
      </c>
      <c r="F233" s="30">
        <v>44899.350694444445</v>
      </c>
      <c r="G233" s="30" t="s">
        <v>33</v>
      </c>
      <c r="H233" s="31" t="s">
        <v>40</v>
      </c>
      <c r="I233" s="32" t="s">
        <v>430</v>
      </c>
      <c r="J233" s="33">
        <v>813.61</v>
      </c>
      <c r="K233" s="33">
        <v>31.37</v>
      </c>
      <c r="L233" s="33"/>
      <c r="M233" s="33"/>
      <c r="N233" s="33">
        <v>844.98</v>
      </c>
      <c r="O233" s="29" t="s">
        <v>428</v>
      </c>
    </row>
    <row r="234" spans="1:15" outlineLevel="1" x14ac:dyDescent="0.25">
      <c r="A234" s="40"/>
      <c r="B234" s="41"/>
      <c r="C234" s="42" t="s">
        <v>442</v>
      </c>
      <c r="D234" s="34"/>
      <c r="E234" s="35"/>
      <c r="F234" s="36"/>
      <c r="G234" s="36"/>
      <c r="H234" s="37"/>
      <c r="I234" s="38"/>
      <c r="J234" s="39">
        <f>SUBTOTAL(9,J222:J233)</f>
        <v>18244.830000000002</v>
      </c>
      <c r="K234" s="39">
        <f>SUBTOTAL(9,K222:K233)</f>
        <v>646.46</v>
      </c>
      <c r="L234" s="39">
        <f>SUBTOTAL(9,L222:L233)</f>
        <v>0</v>
      </c>
      <c r="M234" s="39">
        <f>SUBTOTAL(9,M222:M233)</f>
        <v>0</v>
      </c>
      <c r="N234" s="39">
        <f>SUBTOTAL(9,N222:N233)</f>
        <v>18891.289999999997</v>
      </c>
      <c r="O234" s="35"/>
    </row>
    <row r="235" spans="1:15" ht="22.5" outlineLevel="2" x14ac:dyDescent="0.25">
      <c r="A235" s="16">
        <v>6</v>
      </c>
      <c r="B235" s="17">
        <v>44627</v>
      </c>
      <c r="C235" s="18" t="s">
        <v>391</v>
      </c>
      <c r="D235" s="19" t="str">
        <f>IFERROR(VLOOKUP(C235,[1]Dados!A:B,2,),"-")</f>
        <v>Conselheiro</v>
      </c>
      <c r="E235" s="20" t="s">
        <v>283</v>
      </c>
      <c r="F235" s="21">
        <v>44631.659722222219</v>
      </c>
      <c r="G235" s="21" t="s">
        <v>33</v>
      </c>
      <c r="H235" s="22" t="s">
        <v>40</v>
      </c>
      <c r="I235" s="23" t="s">
        <v>392</v>
      </c>
      <c r="J235" s="24">
        <v>1896.29</v>
      </c>
      <c r="K235" s="24">
        <v>41.58</v>
      </c>
      <c r="L235" s="24"/>
      <c r="M235" s="24"/>
      <c r="N235" s="24">
        <v>1937.87</v>
      </c>
      <c r="O235" s="20" t="s">
        <v>286</v>
      </c>
    </row>
    <row r="236" spans="1:15" ht="22.5" outlineLevel="2" x14ac:dyDescent="0.25">
      <c r="A236" s="16">
        <v>68</v>
      </c>
      <c r="B236" s="17">
        <v>44784</v>
      </c>
      <c r="C236" s="18" t="s">
        <v>391</v>
      </c>
      <c r="D236" s="19" t="s">
        <v>113</v>
      </c>
      <c r="E236" s="20" t="s">
        <v>280</v>
      </c>
      <c r="F236" s="21">
        <v>44787.510416666664</v>
      </c>
      <c r="G236" s="21" t="s">
        <v>33</v>
      </c>
      <c r="H236" s="22" t="s">
        <v>40</v>
      </c>
      <c r="I236" s="23" t="s">
        <v>393</v>
      </c>
      <c r="J236" s="24">
        <v>2215.23</v>
      </c>
      <c r="K236" s="24">
        <v>32.950000000000003</v>
      </c>
      <c r="L236" s="24"/>
      <c r="M236" s="24"/>
      <c r="N236" s="24">
        <v>2248.1799999999998</v>
      </c>
      <c r="O236" s="20" t="s">
        <v>296</v>
      </c>
    </row>
    <row r="237" spans="1:15" ht="22.5" outlineLevel="2" x14ac:dyDescent="0.25">
      <c r="A237" s="16">
        <v>69</v>
      </c>
      <c r="B237" s="17">
        <v>44784</v>
      </c>
      <c r="C237" s="18" t="s">
        <v>391</v>
      </c>
      <c r="D237" s="19" t="s">
        <v>113</v>
      </c>
      <c r="E237" s="20" t="s">
        <v>283</v>
      </c>
      <c r="F237" s="21">
        <v>44789.243055555555</v>
      </c>
      <c r="G237" s="21" t="s">
        <v>33</v>
      </c>
      <c r="H237" s="22" t="s">
        <v>53</v>
      </c>
      <c r="I237" s="23" t="s">
        <v>394</v>
      </c>
      <c r="J237" s="24">
        <v>1698.43</v>
      </c>
      <c r="K237" s="24">
        <v>41.58</v>
      </c>
      <c r="L237" s="24"/>
      <c r="M237" s="24"/>
      <c r="N237" s="24">
        <v>1740.01</v>
      </c>
      <c r="O237" s="20" t="s">
        <v>296</v>
      </c>
    </row>
    <row r="238" spans="1:15" ht="22.5" outlineLevel="2" x14ac:dyDescent="0.25">
      <c r="A238" s="16">
        <v>110</v>
      </c>
      <c r="B238" s="17">
        <v>44805</v>
      </c>
      <c r="C238" s="18" t="s">
        <v>391</v>
      </c>
      <c r="D238" s="19" t="s">
        <v>113</v>
      </c>
      <c r="E238" s="20" t="s">
        <v>395</v>
      </c>
      <c r="F238" s="21">
        <v>44812.25</v>
      </c>
      <c r="G238" s="21" t="s">
        <v>33</v>
      </c>
      <c r="H238" s="22" t="s">
        <v>29</v>
      </c>
      <c r="I238" s="23" t="s">
        <v>396</v>
      </c>
      <c r="J238" s="24">
        <v>1940.18</v>
      </c>
      <c r="K238" s="24">
        <v>39.93</v>
      </c>
      <c r="L238" s="24"/>
      <c r="M238" s="24"/>
      <c r="N238" s="24">
        <v>1980.1100000000001</v>
      </c>
      <c r="O238" s="20" t="s">
        <v>397</v>
      </c>
    </row>
    <row r="239" spans="1:15" ht="22.5" outlineLevel="2" x14ac:dyDescent="0.25">
      <c r="A239" s="16">
        <v>111</v>
      </c>
      <c r="B239" s="17">
        <v>44805</v>
      </c>
      <c r="C239" s="18" t="s">
        <v>391</v>
      </c>
      <c r="D239" s="19" t="s">
        <v>113</v>
      </c>
      <c r="E239" s="20" t="s">
        <v>398</v>
      </c>
      <c r="F239" s="21">
        <v>44815.065972222219</v>
      </c>
      <c r="G239" s="21" t="s">
        <v>33</v>
      </c>
      <c r="H239" s="22" t="s">
        <v>60</v>
      </c>
      <c r="I239" s="23" t="s">
        <v>399</v>
      </c>
      <c r="J239" s="24">
        <v>2972.61</v>
      </c>
      <c r="K239" s="24">
        <v>31.37</v>
      </c>
      <c r="L239" s="24"/>
      <c r="M239" s="24"/>
      <c r="N239" s="24">
        <v>3003.98</v>
      </c>
      <c r="O239" s="20" t="s">
        <v>397</v>
      </c>
    </row>
    <row r="240" spans="1:15" ht="22.5" outlineLevel="2" x14ac:dyDescent="0.25">
      <c r="A240" s="16">
        <v>112</v>
      </c>
      <c r="B240" s="17">
        <v>44805</v>
      </c>
      <c r="C240" s="18" t="s">
        <v>391</v>
      </c>
      <c r="D240" s="19" t="s">
        <v>113</v>
      </c>
      <c r="E240" s="20" t="s">
        <v>283</v>
      </c>
      <c r="F240" s="21">
        <v>44815.989583333336</v>
      </c>
      <c r="G240" s="21" t="s">
        <v>33</v>
      </c>
      <c r="H240" s="22" t="s">
        <v>53</v>
      </c>
      <c r="I240" s="23" t="s">
        <v>400</v>
      </c>
      <c r="J240" s="24">
        <v>808.43</v>
      </c>
      <c r="K240" s="24">
        <v>41.58</v>
      </c>
      <c r="L240" s="24"/>
      <c r="M240" s="24"/>
      <c r="N240" s="24">
        <v>850.01</v>
      </c>
      <c r="O240" s="20" t="s">
        <v>397</v>
      </c>
    </row>
    <row r="241" spans="1:15" outlineLevel="1" x14ac:dyDescent="0.25">
      <c r="A241" s="40"/>
      <c r="B241" s="41"/>
      <c r="C241" s="42" t="s">
        <v>486</v>
      </c>
      <c r="D241" s="34"/>
      <c r="E241" s="35"/>
      <c r="F241" s="36"/>
      <c r="G241" s="36"/>
      <c r="H241" s="37"/>
      <c r="I241" s="38"/>
      <c r="J241" s="39">
        <f>SUBTOTAL(9,J235:J240)</f>
        <v>11531.170000000002</v>
      </c>
      <c r="K241" s="39">
        <f>SUBTOTAL(9,K235:K240)</f>
        <v>228.99</v>
      </c>
      <c r="L241" s="39">
        <f>SUBTOTAL(9,L235:L240)</f>
        <v>0</v>
      </c>
      <c r="M241" s="39">
        <f>SUBTOTAL(9,M235:M240)</f>
        <v>0</v>
      </c>
      <c r="N241" s="39">
        <f>SUBTOTAL(9,N235:N240)</f>
        <v>11760.16</v>
      </c>
      <c r="O241" s="35"/>
    </row>
    <row r="242" spans="1:15" ht="22.5" outlineLevel="2" x14ac:dyDescent="0.25">
      <c r="A242" s="16">
        <v>12</v>
      </c>
      <c r="B242" s="17">
        <v>44645</v>
      </c>
      <c r="C242" s="18" t="s">
        <v>401</v>
      </c>
      <c r="D242" s="19" t="str">
        <f>IFERROR(VLOOKUP(C242,[1]Dados!A:B,2,),"-")</f>
        <v>Conselheiro</v>
      </c>
      <c r="E242" s="20" t="s">
        <v>96</v>
      </c>
      <c r="F242" s="21">
        <v>44658.236111111109</v>
      </c>
      <c r="G242" s="21">
        <v>44661.340277777781</v>
      </c>
      <c r="H242" s="22" t="s">
        <v>29</v>
      </c>
      <c r="I242" s="23" t="s">
        <v>380</v>
      </c>
      <c r="J242" s="24">
        <v>1954.88</v>
      </c>
      <c r="K242" s="24">
        <v>75.91</v>
      </c>
      <c r="L242" s="24"/>
      <c r="M242" s="24"/>
      <c r="N242" s="24">
        <v>2030.7900000000002</v>
      </c>
      <c r="O242" s="20" t="s">
        <v>316</v>
      </c>
    </row>
    <row r="243" spans="1:15" ht="22.5" outlineLevel="2" x14ac:dyDescent="0.25">
      <c r="A243" s="16">
        <v>27</v>
      </c>
      <c r="B243" s="17">
        <v>44691</v>
      </c>
      <c r="C243" s="18" t="s">
        <v>401</v>
      </c>
      <c r="D243" s="19" t="s">
        <v>113</v>
      </c>
      <c r="E243" s="20" t="s">
        <v>136</v>
      </c>
      <c r="F243" s="21">
        <v>44705.5</v>
      </c>
      <c r="G243" s="21" t="s">
        <v>33</v>
      </c>
      <c r="H243" s="22" t="s">
        <v>40</v>
      </c>
      <c r="I243" s="23" t="s">
        <v>381</v>
      </c>
      <c r="J243" s="24">
        <v>1149.25</v>
      </c>
      <c r="K243" s="24">
        <v>41.58</v>
      </c>
      <c r="L243" s="24"/>
      <c r="M243" s="24"/>
      <c r="N243" s="24">
        <v>1190.83</v>
      </c>
      <c r="O243" s="20" t="s">
        <v>382</v>
      </c>
    </row>
    <row r="244" spans="1:15" ht="22.5" outlineLevel="2" x14ac:dyDescent="0.25">
      <c r="A244" s="16">
        <v>29</v>
      </c>
      <c r="B244" s="17">
        <v>44691</v>
      </c>
      <c r="C244" s="18" t="s">
        <v>401</v>
      </c>
      <c r="D244" s="19" t="s">
        <v>113</v>
      </c>
      <c r="E244" s="20" t="s">
        <v>383</v>
      </c>
      <c r="F244" s="21">
        <v>44709.5</v>
      </c>
      <c r="G244" s="21" t="s">
        <v>33</v>
      </c>
      <c r="H244" s="22" t="s">
        <v>29</v>
      </c>
      <c r="I244" s="23" t="s">
        <v>384</v>
      </c>
      <c r="J244" s="24">
        <v>1247.68</v>
      </c>
      <c r="K244" s="24">
        <v>39.93</v>
      </c>
      <c r="L244" s="24"/>
      <c r="M244" s="24"/>
      <c r="N244" s="24">
        <v>1287.6100000000001</v>
      </c>
      <c r="O244" s="20" t="s">
        <v>382</v>
      </c>
    </row>
    <row r="245" spans="1:15" ht="22.5" outlineLevel="2" x14ac:dyDescent="0.25">
      <c r="A245" s="16">
        <v>89</v>
      </c>
      <c r="B245" s="17">
        <v>44796</v>
      </c>
      <c r="C245" s="18" t="s">
        <v>401</v>
      </c>
      <c r="D245" s="19" t="s">
        <v>113</v>
      </c>
      <c r="E245" s="20" t="s">
        <v>162</v>
      </c>
      <c r="F245" s="21">
        <v>44804.503472222219</v>
      </c>
      <c r="G245" s="21" t="s">
        <v>33</v>
      </c>
      <c r="H245" s="22" t="s">
        <v>29</v>
      </c>
      <c r="I245" s="23" t="s">
        <v>386</v>
      </c>
      <c r="J245" s="24">
        <v>1047.2</v>
      </c>
      <c r="K245" s="24">
        <v>41.58</v>
      </c>
      <c r="L245" s="24"/>
      <c r="M245" s="24"/>
      <c r="N245" s="24">
        <v>1088.78</v>
      </c>
      <c r="O245" s="20" t="s">
        <v>55</v>
      </c>
    </row>
    <row r="246" spans="1:15" ht="22.5" outlineLevel="2" x14ac:dyDescent="0.25">
      <c r="A246" s="16">
        <v>91</v>
      </c>
      <c r="B246" s="17">
        <v>44796</v>
      </c>
      <c r="C246" s="18" t="s">
        <v>401</v>
      </c>
      <c r="D246" s="19" t="s">
        <v>113</v>
      </c>
      <c r="E246" s="20" t="s">
        <v>164</v>
      </c>
      <c r="F246" s="21">
        <v>44807.430555555555</v>
      </c>
      <c r="G246" s="21" t="s">
        <v>33</v>
      </c>
      <c r="H246" s="22" t="s">
        <v>53</v>
      </c>
      <c r="I246" s="23" t="s">
        <v>387</v>
      </c>
      <c r="J246" s="24">
        <v>1699.86</v>
      </c>
      <c r="K246" s="24">
        <v>32.950000000000003</v>
      </c>
      <c r="L246" s="24"/>
      <c r="M246" s="24"/>
      <c r="N246" s="24">
        <v>1732.81</v>
      </c>
      <c r="O246" s="20" t="s">
        <v>55</v>
      </c>
    </row>
    <row r="247" spans="1:15" outlineLevel="1" x14ac:dyDescent="0.25">
      <c r="A247" s="40"/>
      <c r="B247" s="41"/>
      <c r="C247" s="42" t="s">
        <v>487</v>
      </c>
      <c r="D247" s="34"/>
      <c r="E247" s="35"/>
      <c r="F247" s="36"/>
      <c r="G247" s="36"/>
      <c r="H247" s="37"/>
      <c r="I247" s="38"/>
      <c r="J247" s="39">
        <f>SUBTOTAL(9,J242:J246)</f>
        <v>7098.87</v>
      </c>
      <c r="K247" s="39">
        <f>SUBTOTAL(9,K242:K246)</f>
        <v>231.95</v>
      </c>
      <c r="L247" s="39">
        <f>SUBTOTAL(9,L242:L246)</f>
        <v>0</v>
      </c>
      <c r="M247" s="39">
        <f>SUBTOTAL(9,M242:M246)</f>
        <v>0</v>
      </c>
      <c r="N247" s="39">
        <f>SUBTOTAL(9,N242:N246)</f>
        <v>7330.82</v>
      </c>
      <c r="O247" s="35"/>
    </row>
    <row r="248" spans="1:15" ht="33.75" outlineLevel="2" x14ac:dyDescent="0.25">
      <c r="A248" s="16">
        <v>170</v>
      </c>
      <c r="B248" s="17">
        <v>44865</v>
      </c>
      <c r="C248" s="18" t="s">
        <v>402</v>
      </c>
      <c r="D248" s="19" t="s">
        <v>108</v>
      </c>
      <c r="E248" s="20" t="s">
        <v>403</v>
      </c>
      <c r="F248" s="21">
        <v>44879.496527777781</v>
      </c>
      <c r="G248" s="21">
        <v>44891.513888888891</v>
      </c>
      <c r="H248" s="22" t="s">
        <v>404</v>
      </c>
      <c r="I248" s="23" t="s">
        <v>405</v>
      </c>
      <c r="J248" s="24">
        <v>7184.84</v>
      </c>
      <c r="K248" s="24">
        <v>2972.6</v>
      </c>
      <c r="L248" s="24"/>
      <c r="M248" s="24"/>
      <c r="N248" s="24">
        <f>SUM(J248:M248)</f>
        <v>10157.44</v>
      </c>
      <c r="O248" s="20" t="s">
        <v>406</v>
      </c>
    </row>
    <row r="249" spans="1:15" ht="33.75" outlineLevel="2" x14ac:dyDescent="0.25">
      <c r="A249" s="16">
        <v>170</v>
      </c>
      <c r="B249" s="17">
        <v>44865</v>
      </c>
      <c r="C249" s="18" t="s">
        <v>402</v>
      </c>
      <c r="D249" s="19" t="str">
        <f>IFERROR(VLOOKUP(C249,[1]Dados!A:B,2,),"-")</f>
        <v>Convidado</v>
      </c>
      <c r="E249" s="20" t="s">
        <v>403</v>
      </c>
      <c r="F249" s="21">
        <v>44879.496527777781</v>
      </c>
      <c r="G249" s="21">
        <v>44891.513888888891</v>
      </c>
      <c r="H249" s="22" t="s">
        <v>404</v>
      </c>
      <c r="I249" s="23" t="s">
        <v>405</v>
      </c>
      <c r="J249" s="24">
        <v>0</v>
      </c>
      <c r="K249" s="24">
        <v>0</v>
      </c>
      <c r="L249" s="24">
        <v>251.03</v>
      </c>
      <c r="M249" s="24"/>
      <c r="N249" s="24">
        <v>251.03</v>
      </c>
      <c r="O249" s="20" t="s">
        <v>406</v>
      </c>
    </row>
    <row r="250" spans="1:15" outlineLevel="1" x14ac:dyDescent="0.25">
      <c r="A250" s="40"/>
      <c r="B250" s="41"/>
      <c r="C250" s="42" t="s">
        <v>443</v>
      </c>
      <c r="D250" s="34"/>
      <c r="E250" s="35"/>
      <c r="F250" s="36"/>
      <c r="G250" s="36"/>
      <c r="H250" s="37"/>
      <c r="I250" s="38"/>
      <c r="J250" s="39">
        <f>SUBTOTAL(9,J248:J249)</f>
        <v>7184.84</v>
      </c>
      <c r="K250" s="39">
        <f>SUBTOTAL(9,K248:K249)</f>
        <v>2972.6</v>
      </c>
      <c r="L250" s="39">
        <f>SUBTOTAL(9,L248:L249)</f>
        <v>251.03</v>
      </c>
      <c r="M250" s="39">
        <f>SUBTOTAL(9,M248:M249)</f>
        <v>0</v>
      </c>
      <c r="N250" s="39">
        <f>SUBTOTAL(9,N248:N249)</f>
        <v>10408.470000000001</v>
      </c>
      <c r="O250" s="35"/>
    </row>
    <row r="251" spans="1:15" x14ac:dyDescent="0.25">
      <c r="A251" s="40"/>
      <c r="B251" s="41"/>
      <c r="C251" s="42" t="s">
        <v>14</v>
      </c>
      <c r="D251" s="34"/>
      <c r="E251" s="35"/>
      <c r="F251" s="36"/>
      <c r="G251" s="36"/>
      <c r="H251" s="37"/>
      <c r="I251" s="38"/>
      <c r="J251" s="39">
        <f>SUBTOTAL(9,J58:J249)</f>
        <v>216169.50999999986</v>
      </c>
      <c r="K251" s="39">
        <f>SUBTOTAL(9,K58:K249)</f>
        <v>10997</v>
      </c>
      <c r="L251" s="39">
        <f>SUBTOTAL(9,L58:L249)</f>
        <v>686.03</v>
      </c>
      <c r="M251" s="39">
        <f>SUBTOTAL(9,M58:M249)</f>
        <v>1448</v>
      </c>
      <c r="N251" s="39">
        <f>SUBTOTAL(9,N58:N249)</f>
        <v>229300.54</v>
      </c>
      <c r="O251" s="35"/>
    </row>
    <row r="254" spans="1:15" x14ac:dyDescent="0.25">
      <c r="A254" s="43" t="s">
        <v>22</v>
      </c>
      <c r="B254" s="43"/>
      <c r="C254" s="43"/>
      <c r="D254" s="43"/>
      <c r="E254" s="43"/>
      <c r="F254" s="43"/>
    </row>
    <row r="255" spans="1:15" x14ac:dyDescent="0.25">
      <c r="A255" s="9"/>
      <c r="B255" s="15"/>
      <c r="C255" s="10"/>
      <c r="D255" s="10"/>
      <c r="E255" s="11" t="s">
        <v>13</v>
      </c>
      <c r="F255" s="12">
        <f>N52</f>
        <v>37311.459999999992</v>
      </c>
    </row>
    <row r="256" spans="1:15" x14ac:dyDescent="0.25">
      <c r="A256" s="9"/>
      <c r="B256" s="15"/>
      <c r="C256" s="10"/>
      <c r="D256" s="10"/>
      <c r="E256" s="11" t="s">
        <v>14</v>
      </c>
      <c r="F256" s="12">
        <f>N251</f>
        <v>229300.54</v>
      </c>
    </row>
    <row r="257" spans="1:6" x14ac:dyDescent="0.25">
      <c r="A257" s="9"/>
      <c r="B257" s="15"/>
      <c r="C257" s="10"/>
      <c r="D257" s="10"/>
      <c r="E257" s="11" t="s">
        <v>15</v>
      </c>
      <c r="F257" s="12">
        <f>SUM(F255:F256)</f>
        <v>266612</v>
      </c>
    </row>
    <row r="259" spans="1:6" x14ac:dyDescent="0.25">
      <c r="A259" s="13" t="s">
        <v>23</v>
      </c>
      <c r="B259" s="13"/>
    </row>
  </sheetData>
  <sortState ref="A46:O196">
    <sortCondition ref="C45"/>
  </sortState>
  <mergeCells count="4">
    <mergeCell ref="A2:O2"/>
    <mergeCell ref="A3:O3"/>
    <mergeCell ref="A55:O55"/>
    <mergeCell ref="A254:F254"/>
  </mergeCells>
  <conditionalFormatting sqref="A53:M54">
    <cfRule type="expression" dxfId="4" priority="9">
      <formula>OR(#REF!="",AND(#REF!&lt;&gt;"",#REF!=""))</formula>
    </cfRule>
  </conditionalFormatting>
  <conditionalFormatting sqref="A53:M54">
    <cfRule type="expression" priority="10">
      <formula>OR(#REF!="",AND(#REF!&lt;&gt;"",#REF!=""))</formula>
    </cfRule>
  </conditionalFormatting>
  <conditionalFormatting sqref="O53:O54">
    <cfRule type="expression" dxfId="3" priority="7">
      <formula>OR(#REF!="",AND(#REF!&lt;&gt;"",#REF!=""))</formula>
    </cfRule>
  </conditionalFormatting>
  <conditionalFormatting sqref="O53:O54">
    <cfRule type="expression" priority="8">
      <formula>OR(#REF!="",AND(#REF!&lt;&gt;"",#REF!=""))</formula>
    </cfRule>
  </conditionalFormatting>
  <conditionalFormatting sqref="A255:E257">
    <cfRule type="expression" dxfId="2" priority="5">
      <formula>OR(#REF!="",AND(#REF!&lt;&gt;"",#REF!=""))</formula>
    </cfRule>
  </conditionalFormatting>
  <conditionalFormatting sqref="A255:E257">
    <cfRule type="expression" priority="6">
      <formula>OR(#REF!="",AND(#REF!&lt;&gt;"",#REF!=""))</formula>
    </cfRule>
  </conditionalFormatting>
  <conditionalFormatting sqref="F257 F255">
    <cfRule type="expression" dxfId="1" priority="3">
      <formula>OR(#REF!="",AND(#REF!&lt;&gt;"",#REF!=""))</formula>
    </cfRule>
  </conditionalFormatting>
  <conditionalFormatting sqref="F257 F255">
    <cfRule type="expression" priority="4">
      <formula>OR(#REF!="",AND(#REF!&lt;&gt;"",#REF!=""))</formula>
    </cfRule>
  </conditionalFormatting>
  <conditionalFormatting sqref="F256">
    <cfRule type="expression" dxfId="0" priority="1">
      <formula>OR(#REF!="",AND(#REF!&lt;&gt;"",#REF!=""))</formula>
    </cfRule>
  </conditionalFormatting>
  <conditionalFormatting sqref="F256">
    <cfRule type="expression" priority="2">
      <formula>OR(#REF!="",AND(#REF!&lt;&gt;"",#REF!=""))</formula>
    </cfRule>
  </conditionalFormatting>
  <pageMargins left="0.511811024" right="0.511811024" top="0.78740157499999996" bottom="0.78740157499999996" header="0.31496062000000002" footer="0.31496062000000002"/>
  <pageSetup paperSize="9" scale="68" fitToHeight="0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'L:\Diárias\CONTROLE DE DIÁRIAS\[Controle de Diárias 2022.xlsx]Dados'!#REF!</xm:f>
          </x14:formula1>
          <xm:sqref>C45:C46 C58 C60 C62 C64</xm:sqref>
        </x14:dataValidation>
        <x14:dataValidation type="list" allowBlank="1" showInputMessage="1" showErrorMessage="1">
          <x14:formula1>
            <xm:f>'L:\Diárias\CONTROLE DE DIÁRIAS\[Controle de Diárias 2022.xlsx]Dados'!#REF!</xm:f>
          </x14:formula1>
          <xm:sqref>C6:C9 C65:C66 C68 C70:C81 C83:C84 C86 C88 C90:C94 C96:C97</xm:sqref>
        </x14:dataValidation>
        <x14:dataValidation type="list" allowBlank="1" showInputMessage="1" showErrorMessage="1">
          <x14:formula1>
            <xm:f>'L:\Diárias\CONTROLE DE DIÁRIAS\[Controle de Diárias 2022.xlsx]Dados'!#REF!</xm:f>
          </x14:formula1>
          <xm:sqref>C49:C50 C47 C238:C240 C242:C246 C248:C249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NOV</vt:lpstr>
      <vt:lpstr>Acumulado2022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</dc:creator>
  <cp:lastModifiedBy>Isabella</cp:lastModifiedBy>
  <cp:lastPrinted>2023-01-17T13:58:28Z</cp:lastPrinted>
  <dcterms:created xsi:type="dcterms:W3CDTF">2020-03-24T12:06:26Z</dcterms:created>
  <dcterms:modified xsi:type="dcterms:W3CDTF">2023-01-17T13:58:30Z</dcterms:modified>
</cp:coreProperties>
</file>